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5325" windowWidth="19125" windowHeight="6195" activeTab="0"/>
  </bookViews>
  <sheets>
    <sheet name="자산운용보고서" sheetId="1" r:id="rId1"/>
  </sheets>
  <definedNames/>
  <calcPr fullCalcOnLoad="1"/>
</workbook>
</file>

<file path=xl/sharedStrings.xml><?xml version="1.0" encoding="utf-8"?>
<sst xmlns="http://schemas.openxmlformats.org/spreadsheetml/2006/main" count="490" uniqueCount="286">
  <si>
    <t>자산총액</t>
  </si>
  <si>
    <t>당기말</t>
  </si>
  <si>
    <t>파생상품</t>
  </si>
  <si>
    <t>부동산</t>
  </si>
  <si>
    <t>특별자산</t>
  </si>
  <si>
    <t>주식</t>
  </si>
  <si>
    <t>기타</t>
  </si>
  <si>
    <t>장내</t>
  </si>
  <si>
    <t>장외</t>
  </si>
  <si>
    <t>전기</t>
  </si>
  <si>
    <t>실물자산</t>
  </si>
  <si>
    <t>(단위 : 백만원)</t>
  </si>
  <si>
    <t>비중</t>
  </si>
  <si>
    <t>자산 총액 (A)</t>
  </si>
  <si>
    <t>구 분</t>
  </si>
  <si>
    <t>구분</t>
  </si>
  <si>
    <t>주식형투자신탁</t>
  </si>
  <si>
    <t>일반사무관리회사</t>
  </si>
  <si>
    <t>(단위 : %)</t>
  </si>
  <si>
    <t>부채 총액 (B)</t>
  </si>
  <si>
    <t>기본정보</t>
  </si>
  <si>
    <t>▶</t>
  </si>
  <si>
    <t>재산현황</t>
  </si>
  <si>
    <t>운용경과</t>
  </si>
  <si>
    <t>손익현황</t>
  </si>
  <si>
    <t>자산구성현황</t>
  </si>
  <si>
    <t>투자대상 상위 10종목</t>
  </si>
  <si>
    <t>업자별 보수 지급현황</t>
  </si>
  <si>
    <t>총보수비용 비율</t>
  </si>
  <si>
    <t>비용현황</t>
  </si>
  <si>
    <t>순자산총액 (C=A-B)</t>
  </si>
  <si>
    <t>발행 수익증권 총 수 (D)</t>
  </si>
  <si>
    <t>기준가격</t>
  </si>
  <si>
    <t>항목</t>
  </si>
  <si>
    <t>종류(Class)별 기준가격 현황</t>
  </si>
  <si>
    <t>전기말</t>
  </si>
  <si>
    <t>증감률</t>
  </si>
  <si>
    <t>(단위 : 백만원, 백만좌, %)</t>
  </si>
  <si>
    <t>상품의 특징</t>
  </si>
  <si>
    <t>2. 운용경과 및 수익률현황</t>
  </si>
  <si>
    <t>비교지수(벤치마크)</t>
  </si>
  <si>
    <t xml:space="preserve"> 최근 1년</t>
  </si>
  <si>
    <t xml:space="preserve"> 최근 2년</t>
  </si>
  <si>
    <t>최근 3년</t>
  </si>
  <si>
    <t xml:space="preserve"> 최근 5년</t>
  </si>
  <si>
    <t>전 기</t>
  </si>
  <si>
    <t>당 기</t>
  </si>
  <si>
    <t>손익합계</t>
  </si>
  <si>
    <t>당 기</t>
  </si>
  <si>
    <t>채권</t>
  </si>
  <si>
    <t>어음</t>
  </si>
  <si>
    <t>집합투자</t>
  </si>
  <si>
    <t>증 권</t>
  </si>
  <si>
    <t>3. 자산현황</t>
  </si>
  <si>
    <t>통화별
구 분</t>
  </si>
  <si>
    <t>합 계</t>
  </si>
  <si>
    <t xml:space="preserve">  *  (   ) : 구성 비중</t>
  </si>
  <si>
    <t>구분</t>
  </si>
  <si>
    <t>종목명</t>
  </si>
  <si>
    <t>▼ 각 자산별 보유종목 내역</t>
  </si>
  <si>
    <t>당기</t>
  </si>
  <si>
    <t>금액</t>
  </si>
  <si>
    <t>비율</t>
  </si>
  <si>
    <t>보수합계</t>
  </si>
  <si>
    <t>수량</t>
  </si>
  <si>
    <t>금액</t>
  </si>
  <si>
    <t>해당기간</t>
  </si>
  <si>
    <t>연환산</t>
  </si>
  <si>
    <t>매수</t>
  </si>
  <si>
    <t>매도</t>
  </si>
  <si>
    <t>주) 해당 운용기간 중 매도한 주식가액의 총액을 그 해당 운용기간 중 보유한 주식의 평균가액으로 나눈 비율</t>
  </si>
  <si>
    <r>
      <t>매매회전율</t>
    </r>
    <r>
      <rPr>
        <sz val="6"/>
        <rFont val="굴림"/>
        <family val="3"/>
      </rPr>
      <t>주)</t>
    </r>
  </si>
  <si>
    <t>공지사항</t>
  </si>
  <si>
    <t xml:space="preserve">각종 보고서 확인 : </t>
  </si>
  <si>
    <t>금융투자협회</t>
  </si>
  <si>
    <t>▶</t>
  </si>
  <si>
    <t>단기대출 및 예금</t>
  </si>
  <si>
    <t>총보수,비용비율</t>
  </si>
  <si>
    <t>매매주식규모 및 회전율</t>
  </si>
  <si>
    <t>최근 3개월</t>
  </si>
  <si>
    <t>최근 6개월</t>
  </si>
  <si>
    <t>최근 9개월</t>
  </si>
  <si>
    <t>최근 12개월</t>
  </si>
  <si>
    <t>종류(Class)별 현황</t>
  </si>
  <si>
    <r>
      <t>기준가격</t>
    </r>
    <r>
      <rPr>
        <sz val="6"/>
        <rFont val="굴림"/>
        <family val="3"/>
      </rPr>
      <t>주)</t>
    </r>
    <r>
      <rPr>
        <sz val="9"/>
        <rFont val="굴림"/>
        <family val="3"/>
      </rPr>
      <t xml:space="preserve"> (E=C/D×1000)</t>
    </r>
  </si>
  <si>
    <t>(단위 : 백만원,%)</t>
  </si>
  <si>
    <t>(단위 : 백만원, %)</t>
  </si>
  <si>
    <t>(단위 : 연환산, %)</t>
  </si>
  <si>
    <t>주식업종별 투자비중</t>
  </si>
  <si>
    <t>단기대출및예금</t>
  </si>
  <si>
    <r>
      <t xml:space="preserve">※ 위 투자실적은 과거 성과를 나타낼 뿐 미래의 운용성과를 보장하는 것은 아닙니다. </t>
    </r>
    <r>
      <rPr>
        <b/>
        <u val="single"/>
        <sz val="9"/>
        <rFont val="굴림"/>
        <family val="3"/>
      </rPr>
      <t xml:space="preserve">
</t>
    </r>
  </si>
  <si>
    <r>
      <t xml:space="preserve">※ 위 투자실적은 과거 성과를 나타낼 뿐 미래의 운용성과를 보장하는 것은 아닙니다. </t>
    </r>
    <r>
      <rPr>
        <b/>
        <u val="single"/>
        <sz val="9"/>
        <rFont val="굴림"/>
        <family val="3"/>
      </rPr>
      <t xml:space="preserve">
</t>
    </r>
  </si>
  <si>
    <t>기타비용**</t>
  </si>
  <si>
    <t>투자환경 및 운용 계획</t>
  </si>
  <si>
    <t>투자자산매매내역</t>
  </si>
  <si>
    <t>매매주식규모 및 회전율</t>
  </si>
  <si>
    <t>(비교지수 대비 성과)</t>
  </si>
  <si>
    <t>※보다 상세한 투자대상자산 내용은 금융투자협회 전자공시사이트의 펀드 분기영업보고서 및 결산보고서를 참고하실 수 있습니다.(인터넷주소 http://dis.kofia.or.kr) 단, 협회 전자공시사이트에서 조회한 분기영업보고서 및 결산보고서는 본 자산운용보고서와 작성기준일이 상이할 수 있습니다.</t>
  </si>
  <si>
    <t>(단위 : 주, 백만원, %)</t>
  </si>
  <si>
    <t>펀드 명칭</t>
  </si>
  <si>
    <t>금융투자협회 펀드코드</t>
  </si>
  <si>
    <t>펀드의 종류</t>
  </si>
  <si>
    <t>최초설정일</t>
  </si>
  <si>
    <t>운용기간</t>
  </si>
  <si>
    <t>존속기간</t>
  </si>
  <si>
    <t>자산운용회사</t>
  </si>
  <si>
    <t>펀드재산보관회사</t>
  </si>
  <si>
    <t>판매회사</t>
  </si>
  <si>
    <t>일반사무관리회사</t>
  </si>
  <si>
    <t>종목명</t>
  </si>
  <si>
    <t>보유수량</t>
  </si>
  <si>
    <t>평가금액</t>
  </si>
  <si>
    <t>비고</t>
  </si>
  <si>
    <t>종류</t>
  </si>
  <si>
    <t>자산운용사</t>
  </si>
  <si>
    <t>발행국가</t>
  </si>
  <si>
    <t>통화</t>
  </si>
  <si>
    <t>금융기관</t>
  </si>
  <si>
    <t>취득일자</t>
  </si>
  <si>
    <t>금액</t>
  </si>
  <si>
    <t>금리</t>
  </si>
  <si>
    <t>만기일</t>
  </si>
  <si>
    <t>▶</t>
  </si>
  <si>
    <t>총보수 · 비용비율(A)</t>
  </si>
  <si>
    <t>매매ㆍ중개수수료 비율(B)</t>
  </si>
  <si>
    <t>합계(A+B)</t>
  </si>
  <si>
    <t>전기</t>
  </si>
  <si>
    <t>당기</t>
  </si>
  <si>
    <t>종류(Class)별 현황</t>
  </si>
  <si>
    <t>최근 3분기 매매회전율 추이</t>
  </si>
  <si>
    <t>투자위험등급</t>
  </si>
  <si>
    <t>http://dis.kofia.or.kr</t>
  </si>
  <si>
    <t>최근 3분기 매매회전율 추이</t>
  </si>
  <si>
    <t>자산운용사</t>
  </si>
  <si>
    <t>판매회사</t>
  </si>
  <si>
    <t>펀드재산보관회사(신탁업자)</t>
  </si>
  <si>
    <t>주식</t>
  </si>
  <si>
    <t>(단위 : 주, 백만원, %)</t>
  </si>
  <si>
    <t>비중</t>
  </si>
  <si>
    <t>발행국가</t>
  </si>
  <si>
    <t>통화</t>
  </si>
  <si>
    <t>업종</t>
  </si>
  <si>
    <t>1. 펀드의 개요</t>
  </si>
  <si>
    <t>펀드명칭</t>
  </si>
  <si>
    <t xml:space="preserve">주) 기준가격이란 투자자가 집합투자증권을 입금(매입), 출금(환매)하는 경우 또는 분배금(상환금포함) 수령 시에 적용되는 가격으로 펀드의 순자산총액을 발행된 수익증권 총좌수로 나눈 가격을 말합니다. </t>
  </si>
  <si>
    <t xml:space="preserve">※ 성과보수내역 : </t>
  </si>
  <si>
    <t xml:space="preserve">※ 발행분담금내역 : </t>
  </si>
  <si>
    <t>주) 투자대상 상위 10종목 및 평가금액이 자산총액의 5%를 초과하는 경우 기재 또는 발행주식 총수의 1% 초과 종목</t>
  </si>
  <si>
    <t>주) 투자대상 상위 10종목 및 평가금액이 자산총액의 5%를 초과하는 경우 기재</t>
  </si>
  <si>
    <t>▶</t>
  </si>
  <si>
    <t>기간(누적)수익률</t>
  </si>
  <si>
    <t>(단위 : %)</t>
  </si>
  <si>
    <t>* 펀드의 순자산총액(기간평잔) 대비 비율</t>
  </si>
  <si>
    <t>CDSC 적용펀드 통합 수익률</t>
  </si>
  <si>
    <t>CDSC 적용펀드 통합 수익률</t>
  </si>
  <si>
    <t>(비교지수 대비 성과)</t>
  </si>
  <si>
    <t>단기대출및예금</t>
  </si>
  <si>
    <r>
      <t>주1) 총보수</t>
    </r>
    <r>
      <rPr>
        <sz val="9"/>
        <color indexed="8"/>
        <rFont val="MS Gothic"/>
        <family val="3"/>
      </rPr>
      <t>･</t>
    </r>
    <r>
      <rPr>
        <sz val="9"/>
        <color indexed="8"/>
        <rFont val="굴림"/>
        <family val="3"/>
      </rPr>
      <t>비용비율(Total Expense Ratio)이란 운용보수 등 펀드에서 부담하는 ‘보수’와 ‘기타비용’ 총액을 순자산 연평잔액(보수</t>
    </r>
    <r>
      <rPr>
        <sz val="9"/>
        <color indexed="8"/>
        <rFont val="MS Gothic"/>
        <family val="3"/>
      </rPr>
      <t>･</t>
    </r>
    <r>
      <rPr>
        <sz val="9"/>
        <color indexed="8"/>
        <rFont val="굴림"/>
        <family val="3"/>
      </rPr>
      <t>비용 차감전 기준)으로 나눈 비율로서 해당 운용기간 중 투자자가 부담한 총 보수</t>
    </r>
    <r>
      <rPr>
        <sz val="9"/>
        <color indexed="8"/>
        <rFont val="MS Gothic"/>
        <family val="3"/>
      </rPr>
      <t>･</t>
    </r>
    <r>
      <rPr>
        <sz val="9"/>
        <color indexed="8"/>
        <rFont val="굴림"/>
        <family val="3"/>
      </rPr>
      <t>비용수준을 나타냅니다.</t>
    </r>
  </si>
  <si>
    <t>순위</t>
  </si>
  <si>
    <t>업종명</t>
  </si>
  <si>
    <r>
      <t>** 기타비용이란 회계감사비용, 증권 등의 예탁 및 결제비용 등 펀드에서 경상적</t>
    </r>
    <r>
      <rPr>
        <sz val="8"/>
        <rFont val="MS Gothic"/>
        <family val="3"/>
      </rPr>
      <t>･</t>
    </r>
    <r>
      <rPr>
        <sz val="8"/>
        <rFont val="굴림"/>
        <family val="3"/>
      </rPr>
      <t>반복적으로 지출된 비용으로서 매매</t>
    </r>
    <r>
      <rPr>
        <sz val="8"/>
        <rFont val="MS Gothic"/>
        <family val="3"/>
      </rPr>
      <t>･</t>
    </r>
    <r>
      <rPr>
        <sz val="8"/>
        <rFont val="굴림"/>
        <family val="3"/>
      </rPr>
      <t>중개수수료는 제외한 것입니다.</t>
    </r>
  </si>
  <si>
    <r>
      <t>주2) 매매</t>
    </r>
    <r>
      <rPr>
        <sz val="9"/>
        <color indexed="8"/>
        <rFont val="MS Gothic"/>
        <family val="3"/>
      </rPr>
      <t>･</t>
    </r>
    <r>
      <rPr>
        <sz val="9"/>
        <color indexed="8"/>
        <rFont val="굴림"/>
        <family val="3"/>
      </rPr>
      <t>중개수수료 비율이란 매매</t>
    </r>
    <r>
      <rPr>
        <sz val="9"/>
        <color indexed="8"/>
        <rFont val="MS Gothic"/>
        <family val="3"/>
      </rPr>
      <t>･</t>
    </r>
    <r>
      <rPr>
        <sz val="9"/>
        <color indexed="8"/>
        <rFont val="굴림"/>
        <family val="3"/>
      </rPr>
      <t>중개수수료를 순자산 연평잔액(보수</t>
    </r>
    <r>
      <rPr>
        <sz val="9"/>
        <color indexed="8"/>
        <rFont val="MS Gothic"/>
        <family val="3"/>
      </rPr>
      <t>･</t>
    </r>
    <r>
      <rPr>
        <sz val="9"/>
        <color indexed="8"/>
        <rFont val="굴림"/>
        <family val="3"/>
      </rPr>
      <t>비용 차감전 기준)으로 나눈 비율로서 해당 운용기간 중 투자자가 부담한 매매</t>
    </r>
    <r>
      <rPr>
        <sz val="9"/>
        <color indexed="8"/>
        <rFont val="MS Gothic"/>
        <family val="3"/>
      </rPr>
      <t>･</t>
    </r>
    <r>
      <rPr>
        <sz val="9"/>
        <color indexed="8"/>
        <rFont val="굴림"/>
        <family val="3"/>
      </rPr>
      <t>중개수수료의 수준을 나타냅니다.</t>
    </r>
  </si>
  <si>
    <t>증권거래세</t>
  </si>
  <si>
    <t>단순매매.중개수수료</t>
  </si>
  <si>
    <t>매매.
중개
수수료</t>
  </si>
  <si>
    <t>조사분석업무 등 
서비스 수수료</t>
  </si>
  <si>
    <t>업자별 보수 지급현황</t>
  </si>
  <si>
    <t>합계</t>
  </si>
  <si>
    <t>기타</t>
  </si>
  <si>
    <t>주식</t>
  </si>
  <si>
    <t>고객님이 가입하신 펀드는 펀드의 운용규모가 법적 기준 소규모상태(50억원 미만)에 해당하여 운용시 분산투자가 어려워 효율적인 자산운용이 곤란할 수 있습니다. 또한 법적단서에 의거하여 향후 불가피하게 임의해지를 통해 정리될 수 있음을 알려드립니다. (자본시장과 금융투자업에 관한 법률 제 192조 제1항, 동법 시행령 제 233조 제3호 및 제4호)</t>
  </si>
  <si>
    <t>자본시장과 금융투자업에 관한 법률</t>
  </si>
  <si>
    <t>마이다스 커버드콜 증권 투자회사(주식)(운용),
마이다스 커버드콜 증권 투자회사(주식)A1,
마이다스 커버드콜 증권 투자회사(주식)C2,
마이다스 커버드콜 증권 투자회사(주식)C3,
마이다스 커버드콜 증권 투자회사(주식)C4,
마이다스 커버드콜 증권 투자회사(주식)C5</t>
  </si>
  <si>
    <t>3등급</t>
  </si>
  <si>
    <t>34270, 71281, 28690, 28691, 28692, 28693</t>
  </si>
  <si>
    <t>주식형, 추가형, 종류형</t>
  </si>
  <si>
    <t>2002.04.19</t>
  </si>
  <si>
    <t>2016.03.18 ∼ 2016.06.17</t>
  </si>
  <si>
    <t>마이다스에셋자산운용</t>
  </si>
  <si>
    <t>국민은행</t>
  </si>
  <si>
    <t>KEB하나은행,KEB하나은행(구외환),NH투자증권,교보생명보험,교보증권,국민은행,대신증권,미래에셋대우,미래에셋증권,삼성증권,스탠다드차타드은행,신한금융투자,신한은행,하나금융투자,하이투자증권,한국씨티은행,한국씨티은행(판매_한미(구),한화투자증권,현대증권</t>
  </si>
  <si>
    <t>하나펀드서비스</t>
  </si>
  <si>
    <t>커버드콜MF(주식)(운용)</t>
  </si>
  <si>
    <t>커버드콜MF(주식)A1</t>
  </si>
  <si>
    <t>커버드콜MF(주식)C2</t>
  </si>
  <si>
    <t>커버드콜MF(주식)C3</t>
  </si>
  <si>
    <t>커버드콜MF(주식)C4</t>
  </si>
  <si>
    <t>커버드콜MF(주식)C5</t>
  </si>
  <si>
    <t>커버드콜MF(주식)C_통합</t>
  </si>
  <si>
    <t>주) 비교지수(벤치마크) : KOSPI 75.0%, CD91 25.0%</t>
  </si>
  <si>
    <t>커버드콜MF(주식)A1</t>
  </si>
  <si>
    <t>KRW</t>
  </si>
  <si>
    <t>전기,전자</t>
  </si>
  <si>
    <t>의약품</t>
  </si>
  <si>
    <t>서비스업</t>
  </si>
  <si>
    <t>유통업</t>
  </si>
  <si>
    <t>화학</t>
  </si>
  <si>
    <t>금융업</t>
  </si>
  <si>
    <t>제조</t>
  </si>
  <si>
    <t>전기가스업</t>
  </si>
  <si>
    <t>운수장비</t>
  </si>
  <si>
    <t>삼성전자</t>
  </si>
  <si>
    <t>아모레G</t>
  </si>
  <si>
    <t>단기상품</t>
  </si>
  <si>
    <t>보통예금</t>
  </si>
  <si>
    <t>NAVER</t>
  </si>
  <si>
    <t>한국전력</t>
  </si>
  <si>
    <t>한미사이언스</t>
  </si>
  <si>
    <t>아모레퍼시픽</t>
  </si>
  <si>
    <t>LG생활건강</t>
  </si>
  <si>
    <t>한미약품</t>
  </si>
  <si>
    <t>현대모비스</t>
  </si>
  <si>
    <t>대한민국</t>
  </si>
  <si>
    <t>전기,전자</t>
  </si>
  <si>
    <t>한국전력</t>
  </si>
  <si>
    <t>전기가스업</t>
  </si>
  <si>
    <t>아모레퍼시픽</t>
  </si>
  <si>
    <t>화학</t>
  </si>
  <si>
    <t>한미약품</t>
  </si>
  <si>
    <t>의약품</t>
  </si>
  <si>
    <t>서비스업</t>
  </si>
  <si>
    <t>NAVER</t>
  </si>
  <si>
    <t>한미사이언스</t>
  </si>
  <si>
    <t>LG생활건강</t>
  </si>
  <si>
    <t>현대모비스</t>
  </si>
  <si>
    <t>운수장비</t>
  </si>
  <si>
    <t>예금</t>
  </si>
  <si>
    <t>국민은행</t>
  </si>
  <si>
    <t>KRW</t>
  </si>
  <si>
    <t>커버드콜MF(주식)A1</t>
  </si>
  <si>
    <t>15년09월18일 ~15년12월17일</t>
  </si>
  <si>
    <t>15년12월18일 ~16년03월17일</t>
  </si>
  <si>
    <t>16년03월18일 ~16년06월17일</t>
  </si>
  <si>
    <t>이 보고서는 자본시장법에 의해 마이다스 커버드콜 증권 투자회사(주식)(운용)의 자산운용회사인 '마이다스에셋자산운용'이 작성하여 펀드재산보관회사(신탁업자)인 '국민은행'의 확인을 받아 판매회사인 'KEB하나은행,KEB하나은행(구외환),NH투자증권,교보생명보험,교보증권,국민은행,대신증권,미래에셋대우,미래에셋증권,삼성증권,스탠다드차타드은행,신한금융투자,신한은행,하나금융투자,하이투자증권,한국씨티은행,한국씨티은행(판매_한미(구),한화투자증권,현대증권'을 통해 투자자에게 제공됩니다. 다만 일괄 예탁된 펀드의 펀드재산보관회사(신탁업자) 확인기간은 일괄 예탁된 날 이후 기간에 한합니다.</t>
  </si>
  <si>
    <t>http://www.midasasset.com</t>
  </si>
  <si>
    <t>/ 02-3787-3500</t>
  </si>
  <si>
    <t>추가형으로 별도의
 존속기간이 없음</t>
  </si>
  <si>
    <t>펀드의 개요</t>
  </si>
  <si>
    <t>▶</t>
  </si>
  <si>
    <t>기본정보</t>
  </si>
  <si>
    <t>재산현황</t>
  </si>
  <si>
    <t>운용경과 및 수익률현황</t>
  </si>
  <si>
    <t>운용경과</t>
  </si>
  <si>
    <t>투자환경 및 운용계획</t>
  </si>
  <si>
    <t>기간(누적)수익률</t>
  </si>
  <si>
    <t>손익현황</t>
  </si>
  <si>
    <t>자산현황</t>
  </si>
  <si>
    <t>자산구성현황</t>
  </si>
  <si>
    <t>▶</t>
  </si>
  <si>
    <t>환헤지에 관한 사항</t>
  </si>
  <si>
    <t>투자대상 상위 10종목</t>
  </si>
  <si>
    <t>각 자산별 보유종목 내역</t>
  </si>
  <si>
    <t>투자운용전문인력 현황</t>
  </si>
  <si>
    <t>투자운용인력</t>
  </si>
  <si>
    <t>운용전문인력 최근 변경 내역</t>
  </si>
  <si>
    <t>본 상품은 주식형 펀드로서 주식에 60% 이상 투자하고 있습니다. 주식은 적극적인 종목선정을 통하여 주식시장 이상의 수익을 올릴수 있도록 운용하고 있으며 커버드콜 전략을 병행하여 주가하락 위험에 대한 부분적인 헤지효과와 추가수익 획득을 추구합니다. 자산의 60%이상 주식에 투자되는 특성상 유가,환율,금리 등 다양한 거시변수와 투자된 기업의 고유위험이 수익률에 영향을 미치는 특성을 가지고 있습니다. 다만 커버드콜 전략의 특성상 주가가 단기 급등할 경우 펀드수익률 상승이 제한될 수 있습니다.</t>
  </si>
  <si>
    <t>시황에 대한 특별히 변동이 없어 전월과 동일하게  94%수준으로 주식비중을 유지 하였습니다. 벤치마크대비 주식 부문의 비중을 높게 유지하였으나, 펀드 수익률에는 미미한 영향을 끼쳤습니다. 기존의 소비재 중심의 포트폴리오 변동은 거의 없었으나, 브렉시트 결정이후 낙폭과대 경기 민감 대형주에 대한 
비중을 확대하고 경기방어 업종의 비중을 축소하였습니다. 업종기준 대비 오버웨이트 업종은 제약, 화장품,  지주사, 서비스, 유틸러티등 내수관련 업종이며, 반면, 자동차, 전기전자, 철강, 보험,  조선, 유통업종은 언더웨이트한 상황입니다.</t>
  </si>
  <si>
    <t>4. 투자운용전문인력 현황</t>
  </si>
  <si>
    <t>투자운용인력</t>
  </si>
  <si>
    <t>(단위: 개, 백만원)</t>
  </si>
  <si>
    <t>성명</t>
  </si>
  <si>
    <t>직위</t>
  </si>
  <si>
    <t>직위</t>
  </si>
  <si>
    <t>출생년도</t>
  </si>
  <si>
    <t>운용중인 펀드 현황</t>
  </si>
  <si>
    <t>성과보수가 있는 펀드 
및 일임계약 운용규모</t>
  </si>
  <si>
    <t>협회등록번호</t>
  </si>
  <si>
    <t>펀드개수</t>
  </si>
  <si>
    <t>운용규모</t>
  </si>
  <si>
    <t>책임운용역</t>
  </si>
  <si>
    <t>-</t>
  </si>
  <si>
    <t>부책임운용역</t>
  </si>
  <si>
    <t>운용전문인력 최근 변경 내역</t>
  </si>
  <si>
    <t>운용역</t>
  </si>
  <si>
    <t>운용 기간</t>
  </si>
  <si>
    <t>2015.07.23 ~ 현재</t>
  </si>
  <si>
    <t>5. 비용 현황</t>
  </si>
  <si>
    <t>6. 투자자산매매내역</t>
  </si>
  <si>
    <t>송형섭</t>
  </si>
  <si>
    <t>약 11억</t>
  </si>
  <si>
    <t>허필석</t>
  </si>
  <si>
    <t>2008.01.22 ~ 2015.07.22</t>
  </si>
  <si>
    <t>2012.05.02 ~ 2015.07.22</t>
  </si>
  <si>
    <t>김민겸</t>
  </si>
  <si>
    <t>2015.07.23 ~ 2015.11.01</t>
  </si>
  <si>
    <t>지난 분기, 펀드는 -1.07%의 수익률을 기록 (클래스 A 기준), 벤치마크 대비 +0.12%의 양호한 성과를 기록하였습니다. 화학 및 서비스 업종의 퍼포먼스가 부진 하였으나 의약품 업종 및 펀드내 편입 비중이 높은 전기전자에서 우수한 성과를 거두어 벤치마크 대비 아웃퍼폼 하였습니다.
지난 6월말기준, KOSPI는 0.66%, KOSDAQ은 3.34% 하락하였습니다. 월초 발표된 미국 고용지표 부진으로 기준금리 인상 확률이 낮아졌고 국내 기준금리 인하 등으로 KOSPI는 상승 출발했습니다. 그러나, 시장의 예상과 달리 영국의 'EU 탈퇴'가 결정되어, 이는 시장에 단기적 충격으로 작용했습니다. 국내증시는 3% 하락했으나 정부의 '추경편성안' 발표와 함께 공매도 공시법 시행을 앞두고 '숏 커버'가 유입되며 월말에 주가가 상승,1,970p대로 마감했습니다. 업종별로는 전기전자, 의약품, 제조업 등이 양호했으나 의료정밀, 기계, 보험, 서비스업 등은 약세를 보였습니다.</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</si>
</sst>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_ "/>
    <numFmt numFmtId="177" formatCode="#,##0.00_ "/>
    <numFmt numFmtId="178" formatCode="#,##0.000_ "/>
    <numFmt numFmtId="179" formatCode="0.00_ "/>
    <numFmt numFmtId="180" formatCode="#,##0.0000_ "/>
    <numFmt numFmtId="181" formatCode="\(0.00\)"/>
    <numFmt numFmtId="182" formatCode="0.0%"/>
    <numFmt numFmtId="183" formatCode="\(##\)"/>
    <numFmt numFmtId="184" formatCode="\(##.##\)"/>
    <numFmt numFmtId="185" formatCode="\(#.#\)"/>
    <numFmt numFmtId="186" formatCode="0_ "/>
    <numFmt numFmtId="187" formatCode="[$-412]yyyy&quot;년&quot;\ m&quot;월&quot;\ d&quot;일&quot;\ dddd"/>
    <numFmt numFmtId="188" formatCode="#,##0.00;[Red]#,##0.00"/>
    <numFmt numFmtId="189" formatCode="\(0.00\);\(\-0.00\)"/>
    <numFmt numFmtId="190" formatCode="0_);[Red]\(0\)"/>
    <numFmt numFmtId="191" formatCode="_-* #,##0.00_-;\-* #,##0.00_-;_-* &quot;-&quot;_-"/>
    <numFmt numFmtId="192" formatCode="\(0.00\);\(\-0.00\);_-* &quot;-&quot;_-"/>
    <numFmt numFmtId="193" formatCode="_-#,##0.00_-;\-#,##0.00_-;_-* &quot;-&quot;_-"/>
    <numFmt numFmtId="194" formatCode="_-###,##0.00_-;\-###,##0.00_-;_-* &quot;-&quot;_-"/>
    <numFmt numFmtId="195" formatCode="0.0_ "/>
    <numFmt numFmtId="196" formatCode="_-###,##0.00_-;\-###,##0.00_-;_-* &quot;&quot;_-"/>
    <numFmt numFmtId="197" formatCode="#,##0_);[Red]\(#,##0\)"/>
    <numFmt numFmtId="198" formatCode="#,##0.00_);[Red]\(#,##0.00\)"/>
    <numFmt numFmtId="199" formatCode="0.00_);[Red]\(0.00\)"/>
    <numFmt numFmtId="200" formatCode="#,##0;\-#,##0;\-;"/>
  </numFmts>
  <fonts count="77">
    <font>
      <sz val="11"/>
      <name val="돋움"/>
      <family val="3"/>
    </font>
    <font>
      <sz val="11"/>
      <color indexed="8"/>
      <name val="맑은 고딕"/>
      <family val="3"/>
    </font>
    <font>
      <sz val="10"/>
      <name val="굴림체"/>
      <family val="3"/>
    </font>
    <font>
      <sz val="8"/>
      <name val="돋움"/>
      <family val="3"/>
    </font>
    <font>
      <sz val="8"/>
      <name val="굴림체"/>
      <family val="3"/>
    </font>
    <font>
      <sz val="9"/>
      <name val="굴림"/>
      <family val="3"/>
    </font>
    <font>
      <b/>
      <sz val="9"/>
      <name val="굴림"/>
      <family val="3"/>
    </font>
    <font>
      <sz val="8"/>
      <name val="굴림"/>
      <family val="3"/>
    </font>
    <font>
      <b/>
      <sz val="14"/>
      <name val="굴림"/>
      <family val="3"/>
    </font>
    <font>
      <sz val="12"/>
      <name val="굴림"/>
      <family val="3"/>
    </font>
    <font>
      <i/>
      <sz val="9"/>
      <name val="굴림"/>
      <family val="3"/>
    </font>
    <font>
      <sz val="9"/>
      <color indexed="8"/>
      <name val="굴림"/>
      <family val="3"/>
    </font>
    <font>
      <sz val="1"/>
      <color indexed="8"/>
      <name val="바탕"/>
      <family val="1"/>
    </font>
    <font>
      <sz val="24"/>
      <color indexed="8"/>
      <name val="-윤명조160,한컴돋움"/>
      <family val="3"/>
    </font>
    <font>
      <sz val="27"/>
      <color indexed="9"/>
      <name val="-윤명조160,한컴돋움"/>
      <family val="3"/>
    </font>
    <font>
      <sz val="20"/>
      <color indexed="8"/>
      <name val="-윤고딕150,한컴돋움"/>
      <family val="3"/>
    </font>
    <font>
      <sz val="12"/>
      <color indexed="8"/>
      <name val="-윤고딕120,한컴돋움"/>
      <family val="3"/>
    </font>
    <font>
      <sz val="10"/>
      <color indexed="8"/>
      <name val="굴림"/>
      <family val="3"/>
    </font>
    <font>
      <b/>
      <sz val="12"/>
      <name val="굴림"/>
      <family val="3"/>
    </font>
    <font>
      <sz val="6"/>
      <name val="굴림"/>
      <family val="3"/>
    </font>
    <font>
      <sz val="4.75"/>
      <color indexed="8"/>
      <name val="굴림체"/>
      <family val="3"/>
    </font>
    <font>
      <sz val="8"/>
      <color indexed="8"/>
      <name val="굴림체"/>
      <family val="3"/>
    </font>
    <font>
      <sz val="10"/>
      <color indexed="8"/>
      <name val="맑은 고딕"/>
      <family val="3"/>
    </font>
    <font>
      <b/>
      <sz val="10"/>
      <color indexed="8"/>
      <name val="맑은 고딕"/>
      <family val="3"/>
    </font>
    <font>
      <b/>
      <u val="single"/>
      <sz val="9"/>
      <color indexed="10"/>
      <name val="굴림"/>
      <family val="3"/>
    </font>
    <font>
      <b/>
      <u val="single"/>
      <sz val="9"/>
      <name val="굴림"/>
      <family val="3"/>
    </font>
    <font>
      <sz val="9"/>
      <name val="돋움"/>
      <family val="3"/>
    </font>
    <font>
      <sz val="9"/>
      <color indexed="8"/>
      <name val="맑은 고딕"/>
      <family val="3"/>
    </font>
    <font>
      <sz val="9"/>
      <color indexed="8"/>
      <name val="MS Gothic"/>
      <family val="3"/>
    </font>
    <font>
      <sz val="8"/>
      <name val="MS Gothic"/>
      <family val="3"/>
    </font>
    <font>
      <b/>
      <sz val="13"/>
      <name val="굴림"/>
      <family val="3"/>
    </font>
    <font>
      <sz val="11"/>
      <color indexed="9"/>
      <name val="맑은 고딕"/>
      <family val="3"/>
    </font>
    <font>
      <sz val="11"/>
      <color indexed="10"/>
      <name val="맑은 고딕"/>
      <family val="3"/>
    </font>
    <font>
      <b/>
      <sz val="11"/>
      <color indexed="52"/>
      <name val="맑은 고딕"/>
      <family val="3"/>
    </font>
    <font>
      <sz val="11"/>
      <color indexed="20"/>
      <name val="맑은 고딕"/>
      <family val="3"/>
    </font>
    <font>
      <sz val="11"/>
      <color indexed="60"/>
      <name val="맑은 고딕"/>
      <family val="3"/>
    </font>
    <font>
      <i/>
      <sz val="11"/>
      <color indexed="23"/>
      <name val="맑은 고딕"/>
      <family val="3"/>
    </font>
    <font>
      <b/>
      <sz val="11"/>
      <color indexed="9"/>
      <name val="맑은 고딕"/>
      <family val="3"/>
    </font>
    <font>
      <sz val="11"/>
      <color indexed="52"/>
      <name val="맑은 고딕"/>
      <family val="3"/>
    </font>
    <font>
      <u val="single"/>
      <sz val="11"/>
      <color indexed="20"/>
      <name val="돋움"/>
      <family val="3"/>
    </font>
    <font>
      <b/>
      <sz val="11"/>
      <color indexed="8"/>
      <name val="맑은 고딕"/>
      <family val="3"/>
    </font>
    <font>
      <sz val="11"/>
      <color indexed="62"/>
      <name val="맑은 고딕"/>
      <family val="3"/>
    </font>
    <font>
      <b/>
      <sz val="18"/>
      <color indexed="56"/>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17"/>
      <name val="맑은 고딕"/>
      <family val="3"/>
    </font>
    <font>
      <b/>
      <sz val="11"/>
      <color indexed="63"/>
      <name val="맑은 고딕"/>
      <family val="3"/>
    </font>
    <font>
      <u val="single"/>
      <sz val="11"/>
      <color indexed="12"/>
      <name val="돋움"/>
      <family val="3"/>
    </font>
    <font>
      <sz val="16"/>
      <color indexed="8"/>
      <name val="휴먼옛체"/>
      <family val="0"/>
    </font>
    <font>
      <sz val="40"/>
      <color indexed="8"/>
      <name val="휴먼옛체"/>
      <family val="0"/>
    </font>
    <font>
      <sz val="10"/>
      <color indexed="8"/>
      <name val="Calibri"/>
      <family val="2"/>
    </font>
    <font>
      <b/>
      <sz val="16"/>
      <color indexed="8"/>
      <name val="맑은 고딕"/>
      <family val="3"/>
    </font>
    <font>
      <sz val="11"/>
      <color indexed="8"/>
      <name val="Calibri"/>
      <family val="2"/>
    </font>
    <font>
      <sz val="14"/>
      <color indexed="8"/>
      <name val="Calibri"/>
      <family val="2"/>
    </font>
    <font>
      <sz val="14"/>
      <color indexed="8"/>
      <name val="맑은 고딕"/>
      <family val="3"/>
    </font>
    <font>
      <sz val="18"/>
      <color indexed="8"/>
      <name val="휴먼옛체"/>
      <family val="0"/>
    </font>
    <font>
      <b/>
      <sz val="12"/>
      <color indexed="8"/>
      <name val="굴림"/>
      <family val="3"/>
    </font>
    <font>
      <sz val="11"/>
      <color theme="1"/>
      <name val="Calibri"/>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u val="single"/>
      <sz val="11"/>
      <color theme="11"/>
      <name val="돋움"/>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1"/>
      <color theme="10"/>
      <name val="돋움"/>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indexed="31"/>
        <bgColor indexed="64"/>
      </patternFill>
    </fill>
    <fill>
      <patternFill patternType="solid">
        <fgColor indexed="43"/>
        <bgColor indexed="64"/>
      </patternFill>
    </fill>
    <fill>
      <patternFill patternType="solid">
        <fgColor rgb="FFFFFF8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top/>
      <bottom style="thin"/>
    </border>
    <border>
      <left style="thin"/>
      <right/>
      <top style="thin"/>
      <bottom/>
    </border>
    <border>
      <left/>
      <right/>
      <top style="thin"/>
      <bottom/>
    </border>
    <border>
      <left/>
      <right style="thin"/>
      <top style="thin"/>
      <bottom/>
    </border>
    <border>
      <left/>
      <right/>
      <top/>
      <bottom style="thin"/>
    </border>
    <border>
      <left>
        <color indexed="63"/>
      </left>
      <right style="thin"/>
      <top>
        <color indexed="63"/>
      </top>
      <bottom>
        <color indexed="63"/>
      </bottom>
    </border>
    <border>
      <left style="thin"/>
      <right>
        <color indexed="63"/>
      </right>
      <top>
        <color indexed="63"/>
      </top>
      <bottom>
        <color indexed="63"/>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ck">
        <color indexed="19"/>
      </left>
      <right/>
      <top style="thick">
        <color indexed="19"/>
      </top>
      <bottom style="thick">
        <color indexed="19"/>
      </bottom>
    </border>
    <border>
      <left/>
      <right/>
      <top style="thick">
        <color indexed="19"/>
      </top>
      <bottom style="thick">
        <color indexed="19"/>
      </bottom>
    </border>
    <border>
      <left/>
      <right style="thick">
        <color indexed="19"/>
      </right>
      <top style="thick">
        <color indexed="19"/>
      </top>
      <bottom style="thick">
        <color indexed="19"/>
      </bottom>
    </border>
    <border>
      <left style="thin"/>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color indexed="63"/>
      </top>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0" fontId="0" fillId="28" borderId="2"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3" fillId="29" borderId="0" applyNumberFormat="0" applyBorder="0" applyAlignment="0" applyProtection="0"/>
    <xf numFmtId="0" fontId="64" fillId="0" borderId="0" applyNumberFormat="0" applyFill="0" applyBorder="0" applyAlignment="0" applyProtection="0"/>
    <xf numFmtId="0" fontId="65" fillId="30"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6" fillId="0" borderId="4" applyNumberFormat="0" applyFill="0" applyAlignment="0" applyProtection="0"/>
    <xf numFmtId="0" fontId="67" fillId="0" borderId="0" applyNumberFormat="0" applyFill="0" applyBorder="0" applyAlignment="0" applyProtection="0"/>
    <xf numFmtId="0" fontId="68" fillId="0" borderId="5" applyNumberFormat="0" applyFill="0" applyAlignment="0" applyProtection="0"/>
    <xf numFmtId="0" fontId="69" fillId="31" borderId="1" applyNumberFormat="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73" fillId="0" borderId="8" applyNumberFormat="0" applyFill="0" applyAlignment="0" applyProtection="0"/>
    <xf numFmtId="0" fontId="73" fillId="0" borderId="0" applyNumberFormat="0" applyFill="0" applyBorder="0" applyAlignment="0" applyProtection="0"/>
    <xf numFmtId="0" fontId="74" fillId="32" borderId="0" applyNumberFormat="0" applyBorder="0" applyAlignment="0" applyProtection="0"/>
    <xf numFmtId="0" fontId="75"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vertical="center"/>
      <protection/>
    </xf>
    <xf numFmtId="0" fontId="2" fillId="0" borderId="0">
      <alignment/>
      <protection/>
    </xf>
    <xf numFmtId="0" fontId="76" fillId="0" borderId="0" applyNumberFormat="0" applyFill="0" applyBorder="0" applyAlignment="0" applyProtection="0"/>
  </cellStyleXfs>
  <cellXfs count="307">
    <xf numFmtId="0" fontId="0" fillId="0" borderId="0" xfId="0" applyAlignment="1">
      <alignment vertical="center"/>
    </xf>
    <xf numFmtId="0" fontId="5" fillId="0" borderId="0" xfId="0" applyFont="1" applyAlignment="1">
      <alignment vertical="center"/>
    </xf>
    <xf numFmtId="0" fontId="5" fillId="0" borderId="0" xfId="0" applyFont="1" applyFill="1" applyAlignment="1">
      <alignment vertical="center"/>
    </xf>
    <xf numFmtId="0" fontId="5" fillId="0" borderId="0" xfId="64" applyFont="1" applyFill="1" applyBorder="1" applyAlignment="1">
      <alignment vertical="center"/>
      <protection/>
    </xf>
    <xf numFmtId="0" fontId="5" fillId="0" borderId="0" xfId="0" applyFont="1" applyFill="1" applyBorder="1" applyAlignment="1">
      <alignment horizontal="center" vertical="center"/>
    </xf>
    <xf numFmtId="0" fontId="5" fillId="0" borderId="0" xfId="64" applyFont="1" applyFill="1" applyAlignment="1">
      <alignment vertical="center"/>
      <protection/>
    </xf>
    <xf numFmtId="176" fontId="5" fillId="0" borderId="0" xfId="0" applyNumberFormat="1" applyFont="1" applyFill="1" applyBorder="1" applyAlignment="1">
      <alignment horizontal="center"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Border="1" applyAlignment="1">
      <alignment horizontal="center" vertical="center"/>
    </xf>
    <xf numFmtId="0" fontId="6" fillId="0" borderId="0" xfId="0" applyFont="1" applyFill="1" applyAlignment="1">
      <alignment vertical="center"/>
    </xf>
    <xf numFmtId="0" fontId="5" fillId="0" borderId="0" xfId="0" applyFont="1" applyBorder="1" applyAlignment="1">
      <alignment vertical="center"/>
    </xf>
    <xf numFmtId="0" fontId="6" fillId="0" borderId="0" xfId="0" applyFont="1" applyAlignment="1">
      <alignment vertical="center"/>
    </xf>
    <xf numFmtId="0" fontId="5" fillId="0" borderId="0" xfId="0" applyFont="1" applyBorder="1" applyAlignment="1">
      <alignment horizontal="right" vertical="center"/>
    </xf>
    <xf numFmtId="0" fontId="5" fillId="0" borderId="10" xfId="0" applyFont="1" applyBorder="1" applyAlignment="1">
      <alignment vertical="center"/>
    </xf>
    <xf numFmtId="0" fontId="6" fillId="0" borderId="0" xfId="64" applyFont="1" applyFill="1" applyBorder="1" applyAlignment="1">
      <alignment vertical="center" wrapText="1"/>
      <protection/>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Fill="1" applyAlignment="1">
      <alignment vertical="center"/>
    </xf>
    <xf numFmtId="0" fontId="5" fillId="0" borderId="0" xfId="64" applyFont="1" applyFill="1" applyBorder="1" applyAlignment="1">
      <alignment vertical="top" wrapText="1"/>
      <protection/>
    </xf>
    <xf numFmtId="10" fontId="5" fillId="0" borderId="0" xfId="43" applyNumberFormat="1" applyFont="1" applyFill="1" applyBorder="1" applyAlignment="1">
      <alignment horizontal="center" vertical="center"/>
    </xf>
    <xf numFmtId="0" fontId="10" fillId="0" borderId="0" xfId="64" applyFont="1" applyFill="1" applyBorder="1" applyAlignment="1">
      <alignment vertical="center"/>
      <protection/>
    </xf>
    <xf numFmtId="0" fontId="5" fillId="0" borderId="0" xfId="0" applyFont="1" applyBorder="1" applyAlignment="1">
      <alignment vertical="center" wrapText="1"/>
    </xf>
    <xf numFmtId="0" fontId="18" fillId="0" borderId="0" xfId="0" applyFont="1" applyFill="1" applyAlignment="1">
      <alignment vertical="center"/>
    </xf>
    <xf numFmtId="0" fontId="18" fillId="0" borderId="0" xfId="64" applyFont="1" applyFill="1" applyBorder="1" applyAlignment="1">
      <alignment vertical="center"/>
      <protection/>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Border="1" applyAlignment="1">
      <alignment horizontal="right" vertical="center"/>
    </xf>
    <xf numFmtId="0" fontId="17" fillId="0" borderId="0" xfId="0" applyFont="1" applyAlignment="1">
      <alignment vertical="center" wrapText="1"/>
    </xf>
    <xf numFmtId="0" fontId="5" fillId="0" borderId="14" xfId="0" applyFont="1" applyBorder="1" applyAlignment="1">
      <alignment horizontal="center" vertical="center"/>
    </xf>
    <xf numFmtId="0" fontId="6" fillId="33" borderId="0" xfId="0" applyFont="1" applyFill="1" applyAlignment="1">
      <alignment vertical="center"/>
    </xf>
    <xf numFmtId="0" fontId="18" fillId="33" borderId="0" xfId="0" applyFont="1" applyFill="1" applyAlignment="1">
      <alignment vertical="center"/>
    </xf>
    <xf numFmtId="0" fontId="5" fillId="33" borderId="0" xfId="0" applyFont="1" applyFill="1" applyAlignment="1">
      <alignment vertical="center"/>
    </xf>
    <xf numFmtId="0" fontId="18" fillId="33" borderId="0" xfId="0" applyFont="1" applyFill="1" applyAlignment="1">
      <alignment vertical="center"/>
    </xf>
    <xf numFmtId="0" fontId="5" fillId="0" borderId="15"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6" xfId="0" applyFont="1" applyBorder="1" applyAlignment="1">
      <alignment vertical="center"/>
    </xf>
    <xf numFmtId="0" fontId="5" fillId="0" borderId="15" xfId="0" applyFont="1" applyFill="1" applyBorder="1" applyAlignment="1">
      <alignment horizontal="center" vertical="center"/>
    </xf>
    <xf numFmtId="0" fontId="5" fillId="0" borderId="16" xfId="0" applyFont="1" applyFill="1" applyBorder="1" applyAlignment="1">
      <alignment vertical="center"/>
    </xf>
    <xf numFmtId="10" fontId="5" fillId="0" borderId="15" xfId="43" applyNumberFormat="1" applyFont="1" applyFill="1" applyBorder="1" applyAlignment="1">
      <alignment horizontal="center" vertical="center"/>
    </xf>
    <xf numFmtId="10" fontId="5" fillId="0" borderId="14" xfId="43"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0" fontId="5" fillId="0" borderId="17" xfId="43" applyNumberFormat="1" applyFont="1" applyFill="1" applyBorder="1" applyAlignment="1">
      <alignment horizontal="center" vertical="center"/>
    </xf>
    <xf numFmtId="0" fontId="5" fillId="0" borderId="16" xfId="0" applyFont="1" applyFill="1" applyBorder="1" applyAlignment="1">
      <alignment horizontal="center" vertical="center"/>
    </xf>
    <xf numFmtId="10" fontId="5" fillId="0" borderId="16" xfId="43" applyNumberFormat="1" applyFont="1" applyFill="1" applyBorder="1" applyAlignment="1">
      <alignment horizontal="center" vertical="center"/>
    </xf>
    <xf numFmtId="10" fontId="5" fillId="0" borderId="10" xfId="43" applyNumberFormat="1" applyFont="1" applyFill="1" applyBorder="1" applyAlignment="1">
      <alignment horizontal="center" vertical="center"/>
    </xf>
    <xf numFmtId="0" fontId="9" fillId="0" borderId="0" xfId="0" applyFont="1" applyAlignment="1">
      <alignment vertical="center"/>
    </xf>
    <xf numFmtId="0" fontId="18" fillId="0" borderId="0" xfId="0" applyFont="1" applyAlignment="1">
      <alignment vertical="center"/>
    </xf>
    <xf numFmtId="0" fontId="18" fillId="0" borderId="0" xfId="0" applyFont="1" applyAlignment="1">
      <alignment vertical="center"/>
    </xf>
    <xf numFmtId="0" fontId="6" fillId="0" borderId="0" xfId="64" applyFont="1" applyFill="1" applyAlignment="1">
      <alignment vertical="center"/>
      <protection/>
    </xf>
    <xf numFmtId="0" fontId="18" fillId="0" borderId="0" xfId="64" applyFont="1" applyFill="1" applyAlignment="1">
      <alignment vertical="center"/>
      <protection/>
    </xf>
    <xf numFmtId="0" fontId="9" fillId="0" borderId="0" xfId="64" applyFont="1" applyFill="1" applyAlignment="1">
      <alignment vertical="center"/>
      <protection/>
    </xf>
    <xf numFmtId="0" fontId="5" fillId="33" borderId="0" xfId="64" applyFont="1" applyFill="1" applyBorder="1" applyAlignment="1">
      <alignment vertical="center"/>
      <protection/>
    </xf>
    <xf numFmtId="0" fontId="5" fillId="33" borderId="0" xfId="64" applyFont="1" applyFill="1" applyBorder="1" applyAlignment="1">
      <alignment vertical="top" wrapText="1"/>
      <protection/>
    </xf>
    <xf numFmtId="0" fontId="5" fillId="33" borderId="0" xfId="0" applyFont="1" applyFill="1" applyBorder="1" applyAlignment="1">
      <alignment horizontal="center" vertical="center"/>
    </xf>
    <xf numFmtId="0" fontId="9" fillId="33" borderId="0" xfId="0" applyFont="1" applyFill="1" applyAlignment="1">
      <alignment vertical="center"/>
    </xf>
    <xf numFmtId="0" fontId="6" fillId="33" borderId="0" xfId="64" applyFont="1" applyFill="1" applyAlignment="1">
      <alignment vertical="center"/>
      <protection/>
    </xf>
    <xf numFmtId="0" fontId="18" fillId="33" borderId="0" xfId="64" applyFont="1" applyFill="1" applyAlignment="1">
      <alignment vertical="center"/>
      <protection/>
    </xf>
    <xf numFmtId="0" fontId="5" fillId="0" borderId="0" xfId="0" applyFont="1" applyBorder="1" applyAlignment="1">
      <alignment vertical="center"/>
    </xf>
    <xf numFmtId="0" fontId="5" fillId="0" borderId="0" xfId="0" applyFont="1" applyAlignment="1" quotePrefix="1">
      <alignment vertical="center"/>
    </xf>
    <xf numFmtId="179" fontId="5" fillId="0" borderId="0" xfId="0" applyNumberFormat="1" applyFont="1" applyFill="1" applyBorder="1" applyAlignment="1">
      <alignment horizontal="center" vertical="center"/>
    </xf>
    <xf numFmtId="0" fontId="5" fillId="0" borderId="0" xfId="0" applyFont="1" applyFill="1" applyBorder="1" applyAlignment="1">
      <alignment vertical="center" wrapText="1"/>
    </xf>
    <xf numFmtId="0" fontId="5" fillId="0" borderId="0" xfId="0" applyFont="1" applyFill="1" applyAlignment="1">
      <alignment vertical="center"/>
    </xf>
    <xf numFmtId="0" fontId="18" fillId="34" borderId="0" xfId="64" applyFont="1" applyFill="1" applyAlignment="1">
      <alignment vertical="center"/>
      <protection/>
    </xf>
    <xf numFmtId="0" fontId="5" fillId="34" borderId="0" xfId="0" applyFont="1" applyFill="1" applyAlignment="1">
      <alignment vertical="center"/>
    </xf>
    <xf numFmtId="0" fontId="5" fillId="0" borderId="0" xfId="0" applyFont="1" applyFill="1" applyBorder="1" applyAlignment="1">
      <alignment horizontal="center" vertical="center" wrapText="1"/>
    </xf>
    <xf numFmtId="0" fontId="8" fillId="0" borderId="0" xfId="0" applyFont="1" applyFill="1" applyBorder="1" applyAlignment="1">
      <alignment vertical="center"/>
    </xf>
    <xf numFmtId="3" fontId="5" fillId="0" borderId="0" xfId="0" applyNumberFormat="1" applyFont="1" applyFill="1" applyBorder="1" applyAlignment="1">
      <alignment horizontal="center" vertical="center"/>
    </xf>
    <xf numFmtId="0" fontId="6" fillId="34" borderId="0" xfId="64" applyFont="1" applyFill="1" applyAlignment="1">
      <alignment vertical="center"/>
      <protection/>
    </xf>
    <xf numFmtId="0" fontId="5" fillId="35" borderId="0" xfId="0" applyFont="1" applyFill="1" applyAlignment="1">
      <alignment vertical="center"/>
    </xf>
    <xf numFmtId="0" fontId="6" fillId="35" borderId="0" xfId="64" applyFont="1" applyFill="1" applyAlignment="1">
      <alignment vertical="center"/>
      <protection/>
    </xf>
    <xf numFmtId="0" fontId="18" fillId="35" borderId="0" xfId="64" applyFont="1" applyFill="1" applyAlignment="1">
      <alignment vertical="center"/>
      <protection/>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Fill="1" applyBorder="1" applyAlignment="1">
      <alignment horizontal="center" vertical="center"/>
    </xf>
    <xf numFmtId="0" fontId="5" fillId="0" borderId="0" xfId="0" applyFont="1" applyBorder="1" applyAlignment="1">
      <alignment horizontal="right" vertical="center"/>
    </xf>
    <xf numFmtId="0" fontId="5" fillId="36" borderId="11" xfId="0" applyFont="1" applyFill="1" applyBorder="1" applyAlignment="1">
      <alignment horizontal="center" vertical="center"/>
    </xf>
    <xf numFmtId="0" fontId="5" fillId="36" borderId="12" xfId="0" applyFont="1" applyFill="1" applyBorder="1" applyAlignment="1">
      <alignment horizontal="center" vertical="center"/>
    </xf>
    <xf numFmtId="0" fontId="5" fillId="36" borderId="13" xfId="0" applyFont="1" applyFill="1" applyBorder="1" applyAlignment="1">
      <alignment horizontal="center" vertical="center"/>
    </xf>
    <xf numFmtId="0" fontId="5" fillId="36" borderId="10" xfId="0" applyFont="1" applyFill="1" applyBorder="1" applyAlignment="1">
      <alignment horizontal="center" vertical="center"/>
    </xf>
    <xf numFmtId="0" fontId="5" fillId="36" borderId="14" xfId="0" applyFont="1" applyFill="1" applyBorder="1" applyAlignment="1">
      <alignment horizontal="center" vertical="center"/>
    </xf>
    <xf numFmtId="0" fontId="5" fillId="36" borderId="17" xfId="0" applyFont="1" applyFill="1" applyBorder="1" applyAlignment="1">
      <alignment horizontal="center" vertical="center"/>
    </xf>
    <xf numFmtId="0" fontId="5" fillId="36" borderId="21" xfId="0" applyFont="1" applyFill="1" applyBorder="1" applyAlignment="1">
      <alignment horizontal="center" vertical="center"/>
    </xf>
    <xf numFmtId="0" fontId="5" fillId="0" borderId="21" xfId="0" applyFont="1" applyBorder="1" applyAlignment="1">
      <alignment horizontal="center" vertical="center"/>
    </xf>
    <xf numFmtId="0" fontId="5" fillId="0" borderId="21" xfId="0" applyFont="1" applyFill="1" applyBorder="1" applyAlignment="1">
      <alignment horizontal="center" vertical="center" wrapText="1"/>
    </xf>
    <xf numFmtId="3" fontId="5" fillId="35" borderId="21" xfId="0" applyNumberFormat="1" applyFont="1" applyFill="1" applyBorder="1" applyAlignment="1">
      <alignment horizontal="center" vertical="center"/>
    </xf>
    <xf numFmtId="0" fontId="5" fillId="35" borderId="21" xfId="0" applyFont="1" applyFill="1" applyBorder="1" applyAlignment="1">
      <alignment horizontal="center" vertical="center"/>
    </xf>
    <xf numFmtId="0" fontId="5" fillId="36" borderId="21" xfId="0" applyFont="1" applyFill="1" applyBorder="1" applyAlignment="1">
      <alignment horizontal="center" vertical="center" wrapText="1"/>
    </xf>
    <xf numFmtId="0" fontId="5" fillId="0" borderId="18" xfId="64" applyFont="1" applyFill="1" applyBorder="1" applyAlignment="1">
      <alignment horizontal="center" vertical="center" wrapText="1"/>
      <protection/>
    </xf>
    <xf numFmtId="0" fontId="5" fillId="0" borderId="19" xfId="64" applyFont="1" applyFill="1" applyBorder="1" applyAlignment="1">
      <alignment horizontal="center" vertical="center" wrapText="1"/>
      <protection/>
    </xf>
    <xf numFmtId="0" fontId="5" fillId="0" borderId="20" xfId="64" applyFont="1" applyFill="1" applyBorder="1" applyAlignment="1">
      <alignment horizontal="center" vertical="center" wrapText="1"/>
      <protection/>
    </xf>
    <xf numFmtId="176" fontId="5" fillId="0" borderId="18" xfId="0" applyNumberFormat="1" applyFont="1" applyBorder="1" applyAlignment="1">
      <alignment horizontal="center" vertical="center"/>
    </xf>
    <xf numFmtId="176" fontId="5" fillId="0" borderId="19" xfId="0" applyNumberFormat="1" applyFont="1" applyBorder="1" applyAlignment="1">
      <alignment horizontal="center" vertical="center"/>
    </xf>
    <xf numFmtId="176" fontId="5" fillId="0" borderId="20" xfId="0" applyNumberFormat="1" applyFont="1" applyBorder="1" applyAlignment="1">
      <alignment horizontal="center" vertical="center"/>
    </xf>
    <xf numFmtId="176" fontId="5" fillId="0" borderId="18" xfId="0" applyNumberFormat="1" applyFont="1" applyFill="1" applyBorder="1" applyAlignment="1">
      <alignment horizontal="center" vertical="center"/>
    </xf>
    <xf numFmtId="176" fontId="5" fillId="0" borderId="19"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176" fontId="5" fillId="0" borderId="21" xfId="0" applyNumberFormat="1" applyFont="1" applyFill="1" applyBorder="1" applyAlignment="1">
      <alignment horizontal="center" vertical="center"/>
    </xf>
    <xf numFmtId="0" fontId="8" fillId="37" borderId="22" xfId="0" applyFont="1" applyFill="1" applyBorder="1" applyAlignment="1">
      <alignment vertical="center"/>
    </xf>
    <xf numFmtId="0" fontId="8" fillId="37" borderId="23" xfId="0" applyFont="1" applyFill="1" applyBorder="1" applyAlignment="1">
      <alignment vertical="center"/>
    </xf>
    <xf numFmtId="0" fontId="8" fillId="37" borderId="24" xfId="0" applyFont="1" applyFill="1" applyBorder="1" applyAlignment="1">
      <alignment vertical="center"/>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30" fillId="0" borderId="22" xfId="0" applyFont="1" applyFill="1" applyBorder="1" applyAlignment="1">
      <alignment horizontal="left" vertical="center" wrapText="1"/>
    </xf>
    <xf numFmtId="0" fontId="30" fillId="0" borderId="23" xfId="0" applyFont="1" applyFill="1" applyBorder="1" applyAlignment="1">
      <alignment horizontal="left" vertical="center" wrapText="1"/>
    </xf>
    <xf numFmtId="0" fontId="30" fillId="0" borderId="24" xfId="0" applyFont="1" applyFill="1" applyBorder="1" applyAlignment="1">
      <alignment horizontal="left" vertical="center" wrapText="1"/>
    </xf>
    <xf numFmtId="42" fontId="5" fillId="38" borderId="18" xfId="0" applyNumberFormat="1" applyFont="1" applyFill="1" applyBorder="1" applyAlignment="1">
      <alignment horizontal="center" vertical="center"/>
    </xf>
    <xf numFmtId="42" fontId="5" fillId="38" borderId="19" xfId="0" applyNumberFormat="1" applyFont="1" applyFill="1" applyBorder="1" applyAlignment="1">
      <alignment horizontal="center" vertical="center"/>
    </xf>
    <xf numFmtId="42" fontId="5" fillId="38" borderId="20" xfId="0" applyNumberFormat="1" applyFont="1" applyFill="1" applyBorder="1" applyAlignment="1">
      <alignment horizontal="center" vertical="center"/>
    </xf>
    <xf numFmtId="14" fontId="5" fillId="36" borderId="21" xfId="0" applyNumberFormat="1" applyFont="1" applyFill="1" applyBorder="1" applyAlignment="1">
      <alignment horizontal="center" vertical="center"/>
    </xf>
    <xf numFmtId="14" fontId="5" fillId="36" borderId="18" xfId="0" applyNumberFormat="1" applyFont="1" applyFill="1" applyBorder="1" applyAlignment="1">
      <alignment horizontal="center" vertical="center"/>
    </xf>
    <xf numFmtId="14" fontId="5" fillId="36" borderId="19" xfId="0" applyNumberFormat="1" applyFont="1" applyFill="1" applyBorder="1" applyAlignment="1">
      <alignment horizontal="center" vertical="center"/>
    </xf>
    <xf numFmtId="14" fontId="5" fillId="36" borderId="20" xfId="0" applyNumberFormat="1" applyFont="1" applyFill="1" applyBorder="1" applyAlignment="1">
      <alignment horizontal="center" vertical="center"/>
    </xf>
    <xf numFmtId="176" fontId="5" fillId="39" borderId="21" xfId="0" applyNumberFormat="1" applyFont="1" applyFill="1" applyBorder="1" applyAlignment="1">
      <alignment horizontal="center" vertical="center"/>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16" xfId="0" applyFont="1" applyBorder="1" applyAlignment="1">
      <alignment vertical="top" wrapText="1"/>
    </xf>
    <xf numFmtId="0" fontId="5" fillId="0" borderId="0" xfId="0" applyFont="1" applyBorder="1" applyAlignment="1">
      <alignment vertical="top" wrapText="1"/>
    </xf>
    <xf numFmtId="0" fontId="5" fillId="0" borderId="15" xfId="0" applyFont="1" applyBorder="1" applyAlignment="1">
      <alignment vertical="top" wrapText="1"/>
    </xf>
    <xf numFmtId="0" fontId="5" fillId="0" borderId="10" xfId="0" applyFont="1" applyBorder="1" applyAlignment="1">
      <alignment vertical="top" wrapText="1"/>
    </xf>
    <xf numFmtId="0" fontId="5" fillId="0" borderId="14" xfId="0" applyFont="1" applyBorder="1" applyAlignment="1">
      <alignment vertical="top" wrapText="1"/>
    </xf>
    <xf numFmtId="0" fontId="5" fillId="0" borderId="17" xfId="0" applyFont="1" applyBorder="1" applyAlignment="1">
      <alignment vertical="top" wrapText="1"/>
    </xf>
    <xf numFmtId="177" fontId="5" fillId="0" borderId="18" xfId="0" applyNumberFormat="1" applyFont="1" applyFill="1" applyBorder="1" applyAlignment="1">
      <alignment horizontal="center" vertical="center"/>
    </xf>
    <xf numFmtId="177" fontId="5" fillId="0" borderId="19" xfId="0" applyNumberFormat="1" applyFont="1" applyFill="1" applyBorder="1" applyAlignment="1">
      <alignment horizontal="center" vertical="center"/>
    </xf>
    <xf numFmtId="177" fontId="5" fillId="0" borderId="20" xfId="0" applyNumberFormat="1" applyFont="1" applyFill="1" applyBorder="1" applyAlignment="1">
      <alignment horizontal="center" vertical="center"/>
    </xf>
    <xf numFmtId="0" fontId="5" fillId="36" borderId="18" xfId="0" applyFont="1" applyFill="1" applyBorder="1" applyAlignment="1">
      <alignment horizontal="center" vertical="center"/>
    </xf>
    <xf numFmtId="0" fontId="5" fillId="36" borderId="19" xfId="0" applyFont="1" applyFill="1" applyBorder="1" applyAlignment="1">
      <alignment horizontal="center" vertical="center"/>
    </xf>
    <xf numFmtId="0" fontId="5" fillId="36" borderId="20" xfId="0" applyFont="1" applyFill="1" applyBorder="1" applyAlignment="1">
      <alignment horizontal="center" vertical="center"/>
    </xf>
    <xf numFmtId="177" fontId="5" fillId="0" borderId="18" xfId="0" applyNumberFormat="1" applyFont="1" applyBorder="1" applyAlignment="1">
      <alignment horizontal="center" vertical="center"/>
    </xf>
    <xf numFmtId="177" fontId="5" fillId="0" borderId="19" xfId="0" applyNumberFormat="1" applyFont="1" applyBorder="1" applyAlignment="1">
      <alignment horizontal="center" vertical="center"/>
    </xf>
    <xf numFmtId="177" fontId="5" fillId="0" borderId="20" xfId="0" applyNumberFormat="1" applyFont="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8" fillId="38" borderId="18" xfId="64" applyFont="1" applyFill="1" applyBorder="1" applyAlignment="1">
      <alignment horizontal="center" vertical="center"/>
      <protection/>
    </xf>
    <xf numFmtId="0" fontId="18" fillId="38" borderId="19" xfId="64" applyFont="1" applyFill="1" applyBorder="1" applyAlignment="1">
      <alignment horizontal="center" vertical="center"/>
      <protection/>
    </xf>
    <xf numFmtId="0" fontId="18" fillId="38" borderId="20" xfId="64" applyFont="1" applyFill="1" applyBorder="1" applyAlignment="1">
      <alignment horizontal="center" vertical="center"/>
      <protection/>
    </xf>
    <xf numFmtId="0" fontId="7" fillId="0" borderId="0" xfId="0" applyFont="1" applyAlignment="1">
      <alignment vertical="center"/>
    </xf>
    <xf numFmtId="0" fontId="5" fillId="0" borderId="11" xfId="64" applyFont="1" applyFill="1" applyBorder="1" applyAlignment="1">
      <alignment horizontal="center" vertical="center"/>
      <protection/>
    </xf>
    <xf numFmtId="0" fontId="5" fillId="0" borderId="12" xfId="64" applyFont="1" applyFill="1" applyBorder="1" applyAlignment="1">
      <alignment horizontal="center" vertical="center"/>
      <protection/>
    </xf>
    <xf numFmtId="0" fontId="5" fillId="0" borderId="13" xfId="64" applyFont="1" applyFill="1" applyBorder="1" applyAlignment="1">
      <alignment horizontal="center" vertical="center"/>
      <protection/>
    </xf>
    <xf numFmtId="0" fontId="5" fillId="0" borderId="10" xfId="64" applyFont="1" applyFill="1" applyBorder="1" applyAlignment="1">
      <alignment horizontal="center" vertical="center"/>
      <protection/>
    </xf>
    <xf numFmtId="0" fontId="5" fillId="0" borderId="14" xfId="64" applyFont="1" applyFill="1" applyBorder="1" applyAlignment="1">
      <alignment horizontal="center" vertical="center"/>
      <protection/>
    </xf>
    <xf numFmtId="0" fontId="5" fillId="0" borderId="17" xfId="64" applyFont="1" applyFill="1" applyBorder="1" applyAlignment="1">
      <alignment horizontal="center" vertical="center"/>
      <protection/>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177" fontId="5" fillId="0" borderId="25" xfId="0" applyNumberFormat="1" applyFont="1" applyBorder="1" applyAlignment="1">
      <alignment horizontal="center" vertical="center"/>
    </xf>
    <xf numFmtId="177" fontId="5" fillId="0" borderId="26" xfId="0" applyNumberFormat="1" applyFont="1" applyBorder="1" applyAlignment="1">
      <alignment horizontal="center" vertical="center"/>
    </xf>
    <xf numFmtId="177" fontId="5" fillId="0" borderId="27" xfId="0" applyNumberFormat="1" applyFont="1" applyBorder="1" applyAlignment="1">
      <alignment horizontal="center" vertical="center"/>
    </xf>
    <xf numFmtId="0" fontId="5" fillId="37" borderId="21" xfId="0" applyFont="1" applyFill="1" applyBorder="1" applyAlignment="1">
      <alignment horizontal="center" vertic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0" borderId="20" xfId="0" applyFont="1" applyBorder="1" applyAlignment="1">
      <alignment horizontal="center" vertical="center"/>
    </xf>
    <xf numFmtId="0" fontId="11" fillId="0" borderId="0" xfId="0" applyFont="1" applyBorder="1" applyAlignment="1">
      <alignment vertical="center" wrapText="1"/>
    </xf>
    <xf numFmtId="177" fontId="5" fillId="0" borderId="11" xfId="0" applyNumberFormat="1" applyFont="1" applyFill="1" applyBorder="1" applyAlignment="1">
      <alignment horizontal="center" vertical="center"/>
    </xf>
    <xf numFmtId="177" fontId="5" fillId="0" borderId="12" xfId="0" applyNumberFormat="1" applyFont="1" applyFill="1" applyBorder="1" applyAlignment="1">
      <alignment horizontal="center" vertical="center"/>
    </xf>
    <xf numFmtId="177" fontId="5" fillId="0" borderId="13"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177" fontId="5" fillId="0" borderId="21" xfId="0" applyNumberFormat="1"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176" fontId="5" fillId="0" borderId="21" xfId="64" applyNumberFormat="1" applyFont="1" applyFill="1" applyBorder="1" applyAlignment="1">
      <alignment vertical="top"/>
      <protection/>
    </xf>
    <xf numFmtId="176" fontId="5" fillId="0" borderId="11" xfId="64" applyNumberFormat="1" applyFont="1" applyFill="1" applyBorder="1" applyAlignment="1">
      <alignment vertical="top"/>
      <protection/>
    </xf>
    <xf numFmtId="176" fontId="5" fillId="0" borderId="12" xfId="64" applyNumberFormat="1" applyFont="1" applyFill="1" applyBorder="1" applyAlignment="1">
      <alignment vertical="top"/>
      <protection/>
    </xf>
    <xf numFmtId="176" fontId="5" fillId="0" borderId="13" xfId="64" applyNumberFormat="1" applyFont="1" applyFill="1" applyBorder="1" applyAlignment="1">
      <alignment vertical="top"/>
      <protection/>
    </xf>
    <xf numFmtId="181" fontId="5" fillId="0" borderId="10" xfId="64" applyNumberFormat="1" applyFont="1" applyFill="1" applyBorder="1" applyAlignment="1">
      <alignment vertical="top"/>
      <protection/>
    </xf>
    <xf numFmtId="181" fontId="5" fillId="0" borderId="14" xfId="64" applyNumberFormat="1" applyFont="1" applyFill="1" applyBorder="1" applyAlignment="1">
      <alignment vertical="top"/>
      <protection/>
    </xf>
    <xf numFmtId="181" fontId="5" fillId="0" borderId="17" xfId="64" applyNumberFormat="1" applyFont="1" applyFill="1" applyBorder="1" applyAlignment="1">
      <alignment vertical="top"/>
      <protection/>
    </xf>
    <xf numFmtId="176" fontId="5" fillId="0" borderId="18" xfId="64" applyNumberFormat="1" applyFont="1" applyFill="1" applyBorder="1" applyAlignment="1">
      <alignment vertical="top"/>
      <protection/>
    </xf>
    <xf numFmtId="176" fontId="5" fillId="0" borderId="19" xfId="64" applyNumberFormat="1" applyFont="1" applyFill="1" applyBorder="1" applyAlignment="1">
      <alignment vertical="top"/>
      <protection/>
    </xf>
    <xf numFmtId="176" fontId="5" fillId="0" borderId="20" xfId="64" applyNumberFormat="1" applyFont="1" applyFill="1" applyBorder="1" applyAlignment="1">
      <alignment vertical="top"/>
      <protection/>
    </xf>
    <xf numFmtId="176" fontId="5" fillId="0" borderId="18" xfId="64" applyNumberFormat="1" applyFont="1" applyFill="1" applyBorder="1" applyAlignment="1">
      <alignment vertical="center"/>
      <protection/>
    </xf>
    <xf numFmtId="176" fontId="5" fillId="0" borderId="19" xfId="64" applyNumberFormat="1" applyFont="1" applyFill="1" applyBorder="1" applyAlignment="1">
      <alignment vertical="center"/>
      <protection/>
    </xf>
    <xf numFmtId="176" fontId="5" fillId="0" borderId="20" xfId="64" applyNumberFormat="1" applyFont="1" applyFill="1" applyBorder="1" applyAlignment="1">
      <alignment vertical="center"/>
      <protection/>
    </xf>
    <xf numFmtId="0" fontId="5" fillId="38" borderId="11" xfId="64" applyFont="1" applyFill="1" applyBorder="1" applyAlignment="1">
      <alignment horizontal="center" vertical="center"/>
      <protection/>
    </xf>
    <xf numFmtId="0" fontId="5" fillId="38" borderId="12" xfId="64" applyFont="1" applyFill="1" applyBorder="1" applyAlignment="1">
      <alignment horizontal="center" vertical="center"/>
      <protection/>
    </xf>
    <xf numFmtId="0" fontId="5" fillId="38" borderId="13" xfId="64" applyFont="1" applyFill="1" applyBorder="1" applyAlignment="1">
      <alignment horizontal="center" vertical="center"/>
      <protection/>
    </xf>
    <xf numFmtId="0" fontId="5" fillId="38" borderId="10" xfId="64" applyFont="1" applyFill="1" applyBorder="1" applyAlignment="1">
      <alignment horizontal="center" vertical="center"/>
      <protection/>
    </xf>
    <xf numFmtId="0" fontId="5" fillId="38" borderId="14" xfId="64" applyFont="1" applyFill="1" applyBorder="1" applyAlignment="1">
      <alignment horizontal="center" vertical="center"/>
      <protection/>
    </xf>
    <xf numFmtId="0" fontId="5" fillId="38" borderId="17" xfId="64" applyFont="1" applyFill="1" applyBorder="1" applyAlignment="1">
      <alignment horizontal="center" vertical="center"/>
      <protection/>
    </xf>
    <xf numFmtId="176" fontId="5" fillId="0" borderId="28" xfId="64" applyNumberFormat="1" applyFont="1" applyFill="1" applyBorder="1" applyAlignment="1">
      <alignment vertical="top"/>
      <protection/>
    </xf>
    <xf numFmtId="0" fontId="5" fillId="38" borderId="18" xfId="64" applyFont="1" applyFill="1" applyBorder="1" applyAlignment="1">
      <alignment horizontal="center" vertical="top"/>
      <protection/>
    </xf>
    <xf numFmtId="0" fontId="5" fillId="38" borderId="19" xfId="64" applyFont="1" applyFill="1" applyBorder="1" applyAlignment="1">
      <alignment horizontal="center" vertical="top"/>
      <protection/>
    </xf>
    <xf numFmtId="0" fontId="5" fillId="38" borderId="20" xfId="64" applyFont="1" applyFill="1" applyBorder="1" applyAlignment="1">
      <alignment horizontal="center" vertical="top"/>
      <protection/>
    </xf>
    <xf numFmtId="177" fontId="5" fillId="0" borderId="25" xfId="0" applyNumberFormat="1" applyFont="1" applyFill="1" applyBorder="1" applyAlignment="1">
      <alignment horizontal="center" vertical="center"/>
    </xf>
    <xf numFmtId="177" fontId="5" fillId="0" borderId="26" xfId="0" applyNumberFormat="1" applyFont="1" applyFill="1" applyBorder="1" applyAlignment="1">
      <alignment horizontal="center" vertical="center"/>
    </xf>
    <xf numFmtId="177" fontId="5" fillId="0" borderId="27" xfId="0" applyNumberFormat="1" applyFont="1" applyFill="1" applyBorder="1" applyAlignment="1">
      <alignment horizontal="center" vertical="center"/>
    </xf>
    <xf numFmtId="0" fontId="5" fillId="0" borderId="0" xfId="0" applyFont="1" applyFill="1" applyBorder="1" applyAlignment="1">
      <alignment horizontal="right" vertical="center"/>
    </xf>
    <xf numFmtId="188" fontId="5" fillId="0" borderId="18" xfId="0" applyNumberFormat="1" applyFont="1" applyFill="1" applyBorder="1" applyAlignment="1">
      <alignment horizontal="center" vertical="center"/>
    </xf>
    <xf numFmtId="188" fontId="5" fillId="0" borderId="19" xfId="0" applyNumberFormat="1" applyFont="1" applyFill="1" applyBorder="1" applyAlignment="1">
      <alignment horizontal="center" vertical="center"/>
    </xf>
    <xf numFmtId="188" fontId="5" fillId="0" borderId="20" xfId="0" applyNumberFormat="1" applyFont="1" applyFill="1" applyBorder="1" applyAlignment="1">
      <alignment horizontal="center" vertical="center"/>
    </xf>
    <xf numFmtId="0" fontId="12" fillId="0" borderId="0" xfId="0" applyFont="1" applyAlignment="1">
      <alignment vertical="center"/>
    </xf>
    <xf numFmtId="0" fontId="5" fillId="0" borderId="18" xfId="0" applyFont="1" applyFill="1" applyBorder="1" applyAlignment="1">
      <alignment vertical="center" wrapText="1"/>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5" fillId="0" borderId="0" xfId="0" applyFont="1" applyBorder="1" applyAlignment="1">
      <alignment vertical="center" wrapText="1"/>
    </xf>
    <xf numFmtId="192" fontId="5" fillId="0" borderId="18" xfId="43" applyNumberFormat="1" applyFont="1" applyFill="1" applyBorder="1" applyAlignment="1">
      <alignment horizontal="right" vertical="center"/>
    </xf>
    <xf numFmtId="192" fontId="5" fillId="0" borderId="19" xfId="43" applyNumberFormat="1" applyFont="1" applyFill="1" applyBorder="1" applyAlignment="1">
      <alignment horizontal="right" vertical="center"/>
    </xf>
    <xf numFmtId="192" fontId="5" fillId="0" borderId="20" xfId="43" applyNumberFormat="1" applyFont="1" applyFill="1" applyBorder="1" applyAlignment="1">
      <alignment horizontal="right" vertical="center"/>
    </xf>
    <xf numFmtId="0" fontId="5" fillId="39" borderId="18" xfId="64" applyFont="1" applyFill="1" applyBorder="1" applyAlignment="1">
      <alignment horizontal="center" vertical="center"/>
      <protection/>
    </xf>
    <xf numFmtId="0" fontId="5" fillId="39" borderId="19" xfId="64" applyFont="1" applyFill="1" applyBorder="1" applyAlignment="1">
      <alignment horizontal="center" vertical="center"/>
      <protection/>
    </xf>
    <xf numFmtId="0" fontId="5" fillId="39" borderId="20" xfId="64" applyFont="1" applyFill="1" applyBorder="1" applyAlignment="1">
      <alignment horizontal="center" vertical="center"/>
      <protection/>
    </xf>
    <xf numFmtId="176" fontId="5" fillId="0" borderId="11" xfId="64" applyNumberFormat="1" applyFont="1" applyFill="1" applyBorder="1" applyAlignment="1">
      <alignment vertical="center"/>
      <protection/>
    </xf>
    <xf numFmtId="176" fontId="5" fillId="0" borderId="12" xfId="64" applyNumberFormat="1" applyFont="1" applyFill="1" applyBorder="1" applyAlignment="1">
      <alignment vertical="center"/>
      <protection/>
    </xf>
    <xf numFmtId="176" fontId="5" fillId="0" borderId="13" xfId="64" applyNumberFormat="1" applyFont="1" applyFill="1" applyBorder="1" applyAlignment="1">
      <alignment vertical="center"/>
      <protection/>
    </xf>
    <xf numFmtId="181" fontId="7" fillId="0" borderId="10" xfId="0" applyNumberFormat="1" applyFont="1" applyFill="1" applyBorder="1" applyAlignment="1">
      <alignment horizontal="center" vertical="center"/>
    </xf>
    <xf numFmtId="181" fontId="7" fillId="0" borderId="14" xfId="0" applyNumberFormat="1" applyFont="1" applyFill="1" applyBorder="1" applyAlignment="1">
      <alignment horizontal="center" vertical="center"/>
    </xf>
    <xf numFmtId="181" fontId="7" fillId="0" borderId="17" xfId="0" applyNumberFormat="1" applyFont="1" applyFill="1" applyBorder="1" applyAlignment="1">
      <alignment horizontal="center" vertical="center"/>
    </xf>
    <xf numFmtId="176" fontId="5" fillId="0" borderId="21" xfId="64" applyNumberFormat="1" applyFont="1" applyFill="1" applyBorder="1" applyAlignment="1">
      <alignment vertical="center"/>
      <protection/>
    </xf>
    <xf numFmtId="0" fontId="5" fillId="0" borderId="29" xfId="0" applyFont="1" applyFill="1" applyBorder="1" applyAlignment="1">
      <alignment horizontal="center" vertical="center"/>
    </xf>
    <xf numFmtId="181" fontId="5" fillId="0" borderId="10" xfId="64" applyNumberFormat="1" applyFont="1" applyFill="1" applyBorder="1" applyAlignment="1">
      <alignment vertical="center"/>
      <protection/>
    </xf>
    <xf numFmtId="181" fontId="5" fillId="0" borderId="14" xfId="64" applyNumberFormat="1" applyFont="1" applyFill="1" applyBorder="1" applyAlignment="1">
      <alignment vertical="center"/>
      <protection/>
    </xf>
    <xf numFmtId="181" fontId="5" fillId="0" borderId="17" xfId="64" applyNumberFormat="1" applyFont="1" applyFill="1" applyBorder="1" applyAlignment="1">
      <alignment vertical="center"/>
      <protection/>
    </xf>
    <xf numFmtId="176" fontId="5" fillId="0" borderId="25" xfId="0" applyNumberFormat="1" applyFont="1" applyFill="1" applyBorder="1" applyAlignment="1">
      <alignment horizontal="center" vertical="center"/>
    </xf>
    <xf numFmtId="176" fontId="5" fillId="0" borderId="26" xfId="0" applyNumberFormat="1" applyFont="1" applyFill="1" applyBorder="1" applyAlignment="1">
      <alignment horizontal="center" vertical="center"/>
    </xf>
    <xf numFmtId="176" fontId="5" fillId="0" borderId="27" xfId="0" applyNumberFormat="1" applyFont="1" applyFill="1" applyBorder="1" applyAlignment="1">
      <alignment horizontal="center" vertical="center"/>
    </xf>
    <xf numFmtId="179" fontId="5" fillId="0" borderId="18" xfId="0" applyNumberFormat="1" applyFont="1" applyFill="1" applyBorder="1" applyAlignment="1">
      <alignment horizontal="center" vertical="center"/>
    </xf>
    <xf numFmtId="179" fontId="5" fillId="0" borderId="19" xfId="0" applyNumberFormat="1" applyFont="1" applyFill="1" applyBorder="1" applyAlignment="1">
      <alignment horizontal="center" vertical="center"/>
    </xf>
    <xf numFmtId="179" fontId="5" fillId="0" borderId="20" xfId="0" applyNumberFormat="1" applyFont="1" applyFill="1" applyBorder="1" applyAlignment="1">
      <alignment horizontal="center" vertical="center"/>
    </xf>
    <xf numFmtId="176" fontId="5" fillId="36" borderId="21" xfId="0" applyNumberFormat="1" applyFont="1" applyFill="1" applyBorder="1" applyAlignment="1">
      <alignment horizontal="center" vertical="center"/>
    </xf>
    <xf numFmtId="0" fontId="5" fillId="38" borderId="11" xfId="0" applyFont="1" applyFill="1" applyBorder="1" applyAlignment="1">
      <alignment horizontal="center" vertical="center" wrapText="1"/>
    </xf>
    <xf numFmtId="0" fontId="5" fillId="38" borderId="11" xfId="64" applyFont="1" applyFill="1" applyBorder="1" applyAlignment="1">
      <alignment horizontal="center" vertical="center" wrapText="1"/>
      <protection/>
    </xf>
    <xf numFmtId="0" fontId="5" fillId="38" borderId="12" xfId="64" applyFont="1" applyFill="1" applyBorder="1" applyAlignment="1">
      <alignment horizontal="center" vertical="center" wrapText="1"/>
      <protection/>
    </xf>
    <xf numFmtId="0" fontId="5" fillId="38" borderId="13" xfId="64" applyFont="1" applyFill="1" applyBorder="1" applyAlignment="1">
      <alignment horizontal="center" vertical="center" wrapText="1"/>
      <protection/>
    </xf>
    <xf numFmtId="0" fontId="5" fillId="38" borderId="10" xfId="64" applyFont="1" applyFill="1" applyBorder="1" applyAlignment="1">
      <alignment horizontal="center" vertical="center" wrapText="1"/>
      <protection/>
    </xf>
    <xf numFmtId="0" fontId="5" fillId="38" borderId="14" xfId="64" applyFont="1" applyFill="1" applyBorder="1" applyAlignment="1">
      <alignment horizontal="center" vertical="center" wrapText="1"/>
      <protection/>
    </xf>
    <xf numFmtId="0" fontId="5" fillId="38" borderId="17" xfId="64" applyFont="1" applyFill="1" applyBorder="1" applyAlignment="1">
      <alignment horizontal="center" vertical="center" wrapText="1"/>
      <protection/>
    </xf>
    <xf numFmtId="179" fontId="5" fillId="0" borderId="18" xfId="0" applyNumberFormat="1" applyFont="1" applyBorder="1" applyAlignment="1">
      <alignment horizontal="center" vertical="center"/>
    </xf>
    <xf numFmtId="179" fontId="5" fillId="0" borderId="19" xfId="0" applyNumberFormat="1" applyFont="1" applyBorder="1" applyAlignment="1">
      <alignment horizontal="center" vertical="center"/>
    </xf>
    <xf numFmtId="179" fontId="5" fillId="0" borderId="20" xfId="0" applyNumberFormat="1" applyFont="1" applyBorder="1" applyAlignment="1">
      <alignment horizontal="center" vertical="center"/>
    </xf>
    <xf numFmtId="193" fontId="5" fillId="0" borderId="18" xfId="43" applyNumberFormat="1" applyFont="1" applyFill="1" applyBorder="1" applyAlignment="1">
      <alignment horizontal="right" vertical="center"/>
    </xf>
    <xf numFmtId="193" fontId="5" fillId="0" borderId="19" xfId="43" applyNumberFormat="1" applyFont="1" applyFill="1" applyBorder="1" applyAlignment="1">
      <alignment horizontal="right" vertical="center"/>
    </xf>
    <xf numFmtId="193" fontId="5" fillId="0" borderId="20" xfId="43" applyNumberFormat="1" applyFont="1" applyFill="1" applyBorder="1" applyAlignment="1">
      <alignment horizontal="right" vertical="center"/>
    </xf>
    <xf numFmtId="177" fontId="5" fillId="0" borderId="11" xfId="0" applyNumberFormat="1" applyFont="1" applyBorder="1" applyAlignment="1">
      <alignment horizontal="center" vertical="center"/>
    </xf>
    <xf numFmtId="177" fontId="5" fillId="0" borderId="12" xfId="0" applyNumberFormat="1" applyFont="1" applyBorder="1" applyAlignment="1">
      <alignment horizontal="center" vertical="center"/>
    </xf>
    <xf numFmtId="177" fontId="5" fillId="0" borderId="13" xfId="0" applyNumberFormat="1" applyFont="1" applyBorder="1" applyAlignment="1">
      <alignment horizontal="center" vertical="center"/>
    </xf>
    <xf numFmtId="193" fontId="5" fillId="0" borderId="11" xfId="43" applyNumberFormat="1" applyFont="1" applyFill="1" applyBorder="1" applyAlignment="1">
      <alignment horizontal="right" vertical="center"/>
    </xf>
    <xf numFmtId="193" fontId="5" fillId="0" borderId="12" xfId="43" applyNumberFormat="1" applyFont="1" applyFill="1" applyBorder="1" applyAlignment="1">
      <alignment horizontal="right" vertical="center"/>
    </xf>
    <xf numFmtId="193" fontId="5" fillId="0" borderId="13" xfId="43" applyNumberFormat="1" applyFont="1" applyFill="1" applyBorder="1" applyAlignment="1">
      <alignment horizontal="right" vertical="center"/>
    </xf>
    <xf numFmtId="0" fontId="5" fillId="0" borderId="12" xfId="0" applyFont="1" applyFill="1" applyBorder="1" applyAlignment="1">
      <alignment horizontal="left" vertical="center" wrapText="1"/>
    </xf>
    <xf numFmtId="179" fontId="5" fillId="0" borderId="21" xfId="43" applyNumberFormat="1" applyFont="1" applyFill="1" applyBorder="1" applyAlignment="1">
      <alignment horizontal="center" vertical="center"/>
    </xf>
    <xf numFmtId="179" fontId="5" fillId="0" borderId="21" xfId="0" applyNumberFormat="1" applyFont="1" applyFill="1" applyBorder="1" applyAlignment="1">
      <alignment horizontal="center" vertical="center"/>
    </xf>
    <xf numFmtId="0" fontId="5" fillId="36" borderId="18" xfId="0" applyFont="1" applyFill="1" applyBorder="1" applyAlignment="1">
      <alignment horizontal="center" vertical="center" wrapText="1"/>
    </xf>
    <xf numFmtId="0" fontId="5" fillId="36" borderId="19" xfId="0" applyFont="1" applyFill="1" applyBorder="1" applyAlignment="1">
      <alignment horizontal="center" vertical="center" wrapText="1"/>
    </xf>
    <xf numFmtId="0" fontId="5" fillId="36" borderId="20" xfId="0" applyFont="1" applyFill="1" applyBorder="1" applyAlignment="1">
      <alignment horizontal="center" vertical="center" wrapText="1"/>
    </xf>
    <xf numFmtId="0" fontId="18" fillId="0" borderId="0" xfId="0" applyFont="1" applyFill="1" applyAlignment="1">
      <alignment vertical="center"/>
    </xf>
    <xf numFmtId="0" fontId="5" fillId="0" borderId="0" xfId="0" applyFont="1" applyFill="1" applyAlignment="1">
      <alignment horizontal="right" vertical="center"/>
    </xf>
    <xf numFmtId="192" fontId="5" fillId="0" borderId="10" xfId="43" applyNumberFormat="1" applyFont="1" applyFill="1" applyBorder="1" applyAlignment="1">
      <alignment horizontal="right" vertical="center"/>
    </xf>
    <xf numFmtId="192" fontId="5" fillId="0" borderId="14" xfId="43" applyNumberFormat="1" applyFont="1" applyFill="1" applyBorder="1" applyAlignment="1">
      <alignment horizontal="right" vertical="center"/>
    </xf>
    <xf numFmtId="192" fontId="5" fillId="0" borderId="17" xfId="43" applyNumberFormat="1" applyFont="1" applyFill="1" applyBorder="1" applyAlignment="1">
      <alignment horizontal="right" vertical="center"/>
    </xf>
    <xf numFmtId="194" fontId="5" fillId="0" borderId="11" xfId="43" applyNumberFormat="1" applyFont="1" applyFill="1" applyBorder="1" applyAlignment="1">
      <alignment horizontal="right" vertical="center"/>
    </xf>
    <xf numFmtId="194" fontId="5" fillId="0" borderId="12" xfId="43" applyNumberFormat="1" applyFont="1" applyFill="1" applyBorder="1" applyAlignment="1">
      <alignment horizontal="right" vertical="center"/>
    </xf>
    <xf numFmtId="194" fontId="5" fillId="0" borderId="13" xfId="43" applyNumberFormat="1" applyFont="1" applyFill="1" applyBorder="1" applyAlignment="1">
      <alignment horizontal="right" vertical="center"/>
    </xf>
    <xf numFmtId="14" fontId="5" fillId="0" borderId="21" xfId="0" applyNumberFormat="1" applyFont="1" applyFill="1"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76" fillId="0" borderId="0" xfId="65" applyFill="1" applyAlignment="1" applyProtection="1">
      <alignment vertical="center"/>
      <protection/>
    </xf>
    <xf numFmtId="0" fontId="5" fillId="0" borderId="0" xfId="0" applyFont="1" applyFill="1" applyAlignment="1">
      <alignment vertical="center"/>
    </xf>
    <xf numFmtId="0" fontId="5" fillId="0" borderId="18"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0" fontId="5" fillId="0" borderId="20" xfId="0" applyNumberFormat="1" applyFont="1" applyFill="1" applyBorder="1" applyAlignment="1">
      <alignment horizontal="center" vertical="center"/>
    </xf>
    <xf numFmtId="14" fontId="5" fillId="0" borderId="18" xfId="0" applyNumberFormat="1" applyFont="1" applyFill="1" applyBorder="1" applyAlignment="1">
      <alignment horizontal="center" vertical="center"/>
    </xf>
    <xf numFmtId="14" fontId="5" fillId="0" borderId="19" xfId="0" applyNumberFormat="1" applyFont="1" applyFill="1" applyBorder="1" applyAlignment="1">
      <alignment horizontal="center" vertical="center"/>
    </xf>
    <xf numFmtId="14" fontId="5" fillId="0" borderId="20" xfId="0" applyNumberFormat="1" applyFont="1" applyFill="1" applyBorder="1" applyAlignment="1">
      <alignment horizontal="center" vertical="center"/>
    </xf>
    <xf numFmtId="0" fontId="11" fillId="0" borderId="0" xfId="0" applyFont="1" applyAlignment="1">
      <alignment vertical="top" wrapText="1"/>
    </xf>
    <xf numFmtId="0" fontId="24" fillId="0" borderId="0" xfId="64" applyFont="1" applyFill="1" applyBorder="1" applyAlignment="1">
      <alignment vertical="top" wrapText="1"/>
      <protection/>
    </xf>
    <xf numFmtId="0" fontId="25" fillId="0" borderId="0" xfId="64" applyFont="1" applyFill="1" applyBorder="1" applyAlignment="1">
      <alignment vertical="top" wrapText="1"/>
      <protection/>
    </xf>
    <xf numFmtId="0" fontId="5" fillId="0" borderId="16"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7" xfId="0" applyFont="1" applyFill="1" applyBorder="1" applyAlignment="1">
      <alignment horizontal="center" vertical="center" wrapText="1"/>
    </xf>
  </cellXfs>
  <cellStyles count="52">
    <cellStyle name="Normal" xfId="0"/>
    <cellStyle name="20% - 강조색1" xfId="15"/>
    <cellStyle name="20% - 강조색2" xfId="16"/>
    <cellStyle name="20% - 강조색3" xfId="17"/>
    <cellStyle name="20% - 강조색4" xfId="18"/>
    <cellStyle name="20% - 강조색5" xfId="19"/>
    <cellStyle name="20% - 강조색6" xfId="20"/>
    <cellStyle name="40% - 강조색1" xfId="21"/>
    <cellStyle name="40% - 강조색2" xfId="22"/>
    <cellStyle name="40% - 강조색3" xfId="23"/>
    <cellStyle name="40% - 강조색4" xfId="24"/>
    <cellStyle name="40% - 강조색5" xfId="25"/>
    <cellStyle name="40% - 강조색6" xfId="26"/>
    <cellStyle name="60% - 강조색1" xfId="27"/>
    <cellStyle name="60% - 강조색2" xfId="28"/>
    <cellStyle name="60% - 강조색3" xfId="29"/>
    <cellStyle name="60% - 강조색4" xfId="30"/>
    <cellStyle name="60% - 강조색5" xfId="31"/>
    <cellStyle name="60% - 강조색6" xfId="32"/>
    <cellStyle name="강조색1" xfId="33"/>
    <cellStyle name="강조색2" xfId="34"/>
    <cellStyle name="강조색3" xfId="35"/>
    <cellStyle name="강조색4" xfId="36"/>
    <cellStyle name="강조색5" xfId="37"/>
    <cellStyle name="강조색6" xfId="38"/>
    <cellStyle name="경고문" xfId="39"/>
    <cellStyle name="계산" xfId="40"/>
    <cellStyle name="나쁨" xfId="41"/>
    <cellStyle name="메모" xfId="42"/>
    <cellStyle name="Percent" xfId="43"/>
    <cellStyle name="백분율 2" xfId="44"/>
    <cellStyle name="보통" xfId="45"/>
    <cellStyle name="설명 텍스트" xfId="46"/>
    <cellStyle name="셀 확인" xfId="47"/>
    <cellStyle name="Comma" xfId="48"/>
    <cellStyle name="Comma [0]" xfId="49"/>
    <cellStyle name="연결된 셀" xfId="50"/>
    <cellStyle name="Followed Hyperlink" xfId="51"/>
    <cellStyle name="요약" xfId="52"/>
    <cellStyle name="입력" xfId="53"/>
    <cellStyle name="제목" xfId="54"/>
    <cellStyle name="제목 1" xfId="55"/>
    <cellStyle name="제목 2" xfId="56"/>
    <cellStyle name="제목 3" xfId="57"/>
    <cellStyle name="제목 4" xfId="58"/>
    <cellStyle name="좋음" xfId="59"/>
    <cellStyle name="출력" xfId="60"/>
    <cellStyle name="Currency" xfId="61"/>
    <cellStyle name="Currency [0]" xfId="62"/>
    <cellStyle name="표준 2" xfId="63"/>
    <cellStyle name="표준_신탁재산운용보고서(1101)" xfId="64"/>
    <cellStyle name="Hyperlink"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자산별</a:t>
            </a:r>
            <a:r>
              <a:rPr lang="en-US" cap="none" sz="1200" b="1" i="0" u="none" baseline="0">
                <a:solidFill>
                  <a:srgbClr val="000000"/>
                </a:solidFill>
              </a:rPr>
              <a:t> </a:t>
            </a:r>
            <a:r>
              <a:rPr lang="en-US" cap="none" sz="1200" b="1" i="0" u="none" baseline="0">
                <a:solidFill>
                  <a:srgbClr val="000000"/>
                </a:solidFill>
              </a:rPr>
              <a:t>구성비중</a:t>
            </a:r>
          </a:p>
        </c:rich>
      </c:tx>
      <c:layout>
        <c:manualLayout>
          <c:xMode val="factor"/>
          <c:yMode val="factor"/>
          <c:x val="-0.01725"/>
          <c:y val="-0.009"/>
        </c:manualLayout>
      </c:layout>
      <c:spPr>
        <a:noFill/>
        <a:ln>
          <a:noFill/>
        </a:ln>
      </c:spPr>
    </c:title>
    <c:plotArea>
      <c:layout>
        <c:manualLayout>
          <c:xMode val="edge"/>
          <c:yMode val="edge"/>
          <c:x val="0.02475"/>
          <c:y val="0.13175"/>
          <c:w val="0.96525"/>
          <c:h val="0.8235"/>
        </c:manualLayout>
      </c:layout>
      <c:barChart>
        <c:barDir val="bar"/>
        <c:grouping val="clustered"/>
        <c:varyColors val="0"/>
        <c:ser>
          <c:idx val="0"/>
          <c:order val="0"/>
          <c:tx>
            <c:strRef>
              <c:f>자산운용보고서!$AB$225:$AB$233</c:f>
              <c:strCache>
                <c:ptCount val="1"/>
                <c:pt idx="0">
                  <c:v>주식 채권 어음 집합투자 파생상품 부동산 특별자산 단기대출및예금 기타</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_ " sourceLinked="0"/>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자산운용보고서!$AB$225:$AB$233</c:f>
              <c:strCache/>
            </c:strRef>
          </c:cat>
          <c:val>
            <c:numRef>
              <c:f>자산운용보고서!$AA$225:$AA$233</c:f>
              <c:numCache/>
            </c:numRef>
          </c:val>
        </c:ser>
        <c:gapWidth val="100"/>
        <c:axId val="56914906"/>
        <c:axId val="42472107"/>
      </c:barChart>
      <c:catAx>
        <c:axId val="56914906"/>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2472107"/>
        <c:crosses val="autoZero"/>
        <c:auto val="1"/>
        <c:lblOffset val="100"/>
        <c:tickLblSkip val="1"/>
        <c:noMultiLvlLbl val="0"/>
      </c:catAx>
      <c:valAx>
        <c:axId val="42472107"/>
        <c:scaling>
          <c:orientation val="minMax"/>
          <c:max val="100"/>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691490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4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자산별</a:t>
            </a:r>
            <a:r>
              <a:rPr lang="en-US" cap="none" sz="1200" b="1" i="0" u="none" baseline="0">
                <a:solidFill>
                  <a:srgbClr val="000000"/>
                </a:solidFill>
              </a:rPr>
              <a:t> </a:t>
            </a:r>
            <a:r>
              <a:rPr lang="en-US" cap="none" sz="1200" b="1" i="0" u="none" baseline="0">
                <a:solidFill>
                  <a:srgbClr val="000000"/>
                </a:solidFill>
              </a:rPr>
              <a:t>구성비중</a:t>
            </a:r>
          </a:p>
        </c:rich>
      </c:tx>
      <c:layout>
        <c:manualLayout>
          <c:xMode val="factor"/>
          <c:yMode val="factor"/>
          <c:x val="-0.01725"/>
          <c:y val="-0.009"/>
        </c:manualLayout>
      </c:layout>
      <c:spPr>
        <a:noFill/>
        <a:ln>
          <a:noFill/>
        </a:ln>
      </c:spPr>
    </c:title>
    <c:plotArea>
      <c:layout>
        <c:manualLayout>
          <c:xMode val="edge"/>
          <c:yMode val="edge"/>
          <c:x val="0.02475"/>
          <c:y val="0.131"/>
          <c:w val="0.9505"/>
          <c:h val="0.82425"/>
        </c:manualLayout>
      </c:layout>
      <c:barChart>
        <c:barDir val="bar"/>
        <c:grouping val="clustered"/>
        <c:varyColors val="0"/>
        <c:ser>
          <c:idx val="0"/>
          <c:order val="0"/>
          <c:tx>
            <c:strRef>
              <c:f>자산운용보고서!$AB$225:$AB$233</c:f>
              <c:strCache>
                <c:ptCount val="1"/>
                <c:pt idx="0">
                  <c:v>주식 채권 어음 집합투자 파생상품 부동산 특별자산 단기대출및예금 기타</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_ " sourceLinked="0"/>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자산운용보고서!$AB$225:$AB$233</c:f>
              <c:strCache/>
            </c:strRef>
          </c:cat>
          <c:val>
            <c:numRef>
              <c:f>자산운용보고서!$E$225:$E$233</c:f>
              <c:numCache/>
            </c:numRef>
          </c:val>
        </c:ser>
        <c:gapWidth val="100"/>
        <c:axId val="46704644"/>
        <c:axId val="17688613"/>
      </c:barChart>
      <c:catAx>
        <c:axId val="46704644"/>
        <c:scaling>
          <c:orientation val="minMax"/>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7688613"/>
        <c:crosses val="autoZero"/>
        <c:auto val="1"/>
        <c:lblOffset val="100"/>
        <c:tickLblSkip val="1"/>
        <c:noMultiLvlLbl val="0"/>
      </c:catAx>
      <c:valAx>
        <c:axId val="17688613"/>
        <c:scaling>
          <c:orientation val="minMax"/>
          <c:max val="100"/>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70464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4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775"/>
        </c:manualLayout>
      </c:layout>
      <c:spPr>
        <a:noFill/>
        <a:ln w="3175">
          <a:noFill/>
        </a:ln>
      </c:spPr>
      <c:txPr>
        <a:bodyPr vert="horz" rot="0"/>
        <a:lstStyle/>
        <a:p>
          <a:pPr>
            <a:defRPr lang="en-US" cap="none" sz="1000" b="1" i="0" u="none" baseline="0">
              <a:solidFill>
                <a:srgbClr val="000000"/>
              </a:solidFill>
            </a:defRPr>
          </a:pPr>
        </a:p>
      </c:txPr>
    </c:title>
    <c:plotArea>
      <c:layout>
        <c:manualLayout>
          <c:xMode val="edge"/>
          <c:yMode val="edge"/>
          <c:x val="-0.01075"/>
          <c:y val="0.16875"/>
          <c:w val="0.9915"/>
          <c:h val="0.84375"/>
        </c:manualLayout>
      </c:layout>
      <c:barChart>
        <c:barDir val="bar"/>
        <c:grouping val="clustered"/>
        <c:varyColors val="0"/>
        <c:ser>
          <c:idx val="0"/>
          <c:order val="0"/>
          <c:tx>
            <c:v>주식업종별 투자비중</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0;[Red]#,##0.00" sourceLinked="0"/>
            <c:spPr>
              <a:noFill/>
              <a:ln w="3175">
                <a:noFill/>
              </a:ln>
            </c:spPr>
            <c:showLegendKey val="0"/>
            <c:showVal val="1"/>
            <c:showBubbleSize val="0"/>
            <c:showCatName val="0"/>
            <c:showSerName val="0"/>
            <c:showPercent val="0"/>
          </c:dLbls>
          <c:cat>
            <c:strRef>
              <c:f>(자산운용보고서!$AA$245,자산운용보고서!$AA$244,자산운용보고서!$AA$243,자산운용보고서!$AA$242,자산운용보고서!$AA$241,자산운용보고서!$D$245,자산운용보고서!$D$244,자산운용보고서!$D$243,자산운용보고서!$D$242,자산운용보고서!$D$241)</c:f>
              <c:strCache/>
            </c:strRef>
          </c:cat>
          <c:val>
            <c:numRef>
              <c:f>(자산운용보고서!$AP$245,자산운용보고서!$AP$244,자산운용보고서!$AP$243,자산운용보고서!$AP$242,자산운용보고서!$AP$241,자산운용보고서!$S$245,자산운용보고서!$S$244,자산운용보고서!$S$243,자산운용보고서!$S$242,자산운용보고서!$S$241)</c:f>
              <c:numCache/>
            </c:numRef>
          </c:val>
        </c:ser>
        <c:gapWidth val="100"/>
        <c:axId val="24979790"/>
        <c:axId val="23491519"/>
      </c:barChart>
      <c:catAx>
        <c:axId val="2497979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3491519"/>
        <c:crosses val="autoZero"/>
        <c:auto val="1"/>
        <c:lblOffset val="100"/>
        <c:tickLblSkip val="1"/>
        <c:noMultiLvlLbl val="0"/>
      </c:catAx>
      <c:valAx>
        <c:axId val="2349151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979790"/>
        <c:crossesAt val="1"/>
        <c:crossBetween val="between"/>
        <c:dispUnits/>
      </c:valAx>
      <c:spPr>
        <a:solidFill>
          <a:srgbClr val="FFFFFF"/>
        </a:solidFill>
        <a:ln w="3175">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21</xdr:row>
      <xdr:rowOff>38100</xdr:rowOff>
    </xdr:from>
    <xdr:to>
      <xdr:col>41</xdr:col>
      <xdr:colOff>123825</xdr:colOff>
      <xdr:row>23</xdr:row>
      <xdr:rowOff>85725</xdr:rowOff>
    </xdr:to>
    <xdr:sp>
      <xdr:nvSpPr>
        <xdr:cNvPr id="1" name="TextBox 4"/>
        <xdr:cNvSpPr txBox="1">
          <a:spLocks noChangeArrowheads="1"/>
        </xdr:cNvSpPr>
      </xdr:nvSpPr>
      <xdr:spPr>
        <a:xfrm>
          <a:off x="571500" y="4038600"/>
          <a:ext cx="6581775" cy="428625"/>
        </a:xfrm>
        <a:prstGeom prst="rect">
          <a:avLst/>
        </a:prstGeom>
        <a:gradFill rotWithShape="1">
          <a:gsLst>
            <a:gs pos="0">
              <a:srgbClr val="FFEFD1"/>
            </a:gs>
            <a:gs pos="64999">
              <a:srgbClr val="F0EBD5"/>
            </a:gs>
            <a:gs pos="100000">
              <a:srgbClr val="D1C39F"/>
            </a:gs>
          </a:gsLst>
          <a:lin ang="5400000" scaled="1"/>
        </a:gradFill>
        <a:ln w="38100" cmpd="thickThin">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휴먼옛체"/>
              <a:ea typeface="휴먼옛체"/>
              <a:cs typeface="휴먼옛체"/>
            </a:rPr>
            <a:t>마이다스</a:t>
          </a:r>
          <a:r>
            <a:rPr lang="en-US" cap="none" sz="1600" b="0" i="0" u="none" baseline="0">
              <a:solidFill>
                <a:srgbClr val="000000"/>
              </a:solidFill>
              <a:latin typeface="휴먼옛체"/>
              <a:ea typeface="휴먼옛체"/>
              <a:cs typeface="휴먼옛체"/>
            </a:rPr>
            <a:t> </a:t>
          </a:r>
          <a:r>
            <a:rPr lang="en-US" cap="none" sz="1600" b="0" i="0" u="none" baseline="0">
              <a:solidFill>
                <a:srgbClr val="000000"/>
              </a:solidFill>
              <a:latin typeface="휴먼옛체"/>
              <a:ea typeface="휴먼옛체"/>
              <a:cs typeface="휴먼옛체"/>
            </a:rPr>
            <a:t>커버드콜</a:t>
          </a:r>
          <a:r>
            <a:rPr lang="en-US" cap="none" sz="1600" b="0" i="0" u="none" baseline="0">
              <a:solidFill>
                <a:srgbClr val="000000"/>
              </a:solidFill>
              <a:latin typeface="휴먼옛체"/>
              <a:ea typeface="휴먼옛체"/>
              <a:cs typeface="휴먼옛체"/>
            </a:rPr>
            <a:t> </a:t>
          </a:r>
          <a:r>
            <a:rPr lang="en-US" cap="none" sz="1600" b="0" i="0" u="none" baseline="0">
              <a:solidFill>
                <a:srgbClr val="000000"/>
              </a:solidFill>
              <a:latin typeface="휴먼옛체"/>
              <a:ea typeface="휴먼옛체"/>
              <a:cs typeface="휴먼옛체"/>
            </a:rPr>
            <a:t>증권</a:t>
          </a:r>
          <a:r>
            <a:rPr lang="en-US" cap="none" sz="1600" b="0" i="0" u="none" baseline="0">
              <a:solidFill>
                <a:srgbClr val="000000"/>
              </a:solidFill>
              <a:latin typeface="휴먼옛체"/>
              <a:ea typeface="휴먼옛체"/>
              <a:cs typeface="휴먼옛체"/>
            </a:rPr>
            <a:t> </a:t>
          </a:r>
          <a:r>
            <a:rPr lang="en-US" cap="none" sz="1600" b="0" i="0" u="none" baseline="0">
              <a:solidFill>
                <a:srgbClr val="000000"/>
              </a:solidFill>
              <a:latin typeface="휴먼옛체"/>
              <a:ea typeface="휴먼옛체"/>
              <a:cs typeface="휴먼옛체"/>
            </a:rPr>
            <a:t>투자회사</a:t>
          </a:r>
          <a:r>
            <a:rPr lang="en-US" cap="none" sz="1600" b="0" i="0" u="none" baseline="0">
              <a:solidFill>
                <a:srgbClr val="000000"/>
              </a:solidFill>
              <a:latin typeface="휴먼옛체"/>
              <a:ea typeface="휴먼옛체"/>
              <a:cs typeface="휴먼옛체"/>
            </a:rPr>
            <a:t> </a:t>
          </a:r>
          <a:r>
            <a:rPr lang="en-US" cap="none" sz="1600" b="0" i="0" u="none" baseline="0">
              <a:solidFill>
                <a:srgbClr val="000000"/>
              </a:solidFill>
              <a:latin typeface="휴먼옛체"/>
              <a:ea typeface="휴먼옛체"/>
              <a:cs typeface="휴먼옛체"/>
            </a:rPr>
            <a:t>주식</a:t>
          </a:r>
        </a:p>
      </xdr:txBody>
    </xdr:sp>
    <xdr:clientData/>
  </xdr:twoCellAnchor>
  <xdr:twoCellAnchor>
    <xdr:from>
      <xdr:col>3</xdr:col>
      <xdr:colOff>19050</xdr:colOff>
      <xdr:row>11</xdr:row>
      <xdr:rowOff>142875</xdr:rowOff>
    </xdr:from>
    <xdr:to>
      <xdr:col>41</xdr:col>
      <xdr:colOff>123825</xdr:colOff>
      <xdr:row>17</xdr:row>
      <xdr:rowOff>180975</xdr:rowOff>
    </xdr:to>
    <xdr:sp>
      <xdr:nvSpPr>
        <xdr:cNvPr id="2" name="TextBox 5"/>
        <xdr:cNvSpPr txBox="1">
          <a:spLocks noChangeArrowheads="1"/>
        </xdr:cNvSpPr>
      </xdr:nvSpPr>
      <xdr:spPr>
        <a:xfrm>
          <a:off x="533400" y="2238375"/>
          <a:ext cx="6619875" cy="1181100"/>
        </a:xfrm>
        <a:prstGeom prst="rect">
          <a:avLst/>
        </a:prstGeom>
        <a:gradFill rotWithShape="1">
          <a:gsLst>
            <a:gs pos="0">
              <a:srgbClr val="FFEFD1"/>
            </a:gs>
            <a:gs pos="64999">
              <a:srgbClr val="F0EBD5"/>
            </a:gs>
            <a:gs pos="100000">
              <a:srgbClr val="D1C39F"/>
            </a:gs>
          </a:gsLst>
          <a:lin ang="5400000" scaled="1"/>
        </a:gradFill>
        <a:ln w="38100" cmpd="thickThin">
          <a:solidFill>
            <a:srgbClr val="000000"/>
          </a:solidFill>
          <a:headEnd type="none"/>
          <a:tailEnd type="none"/>
        </a:ln>
      </xdr:spPr>
      <xdr:txBody>
        <a:bodyPr vertOverflow="clip" wrap="square" anchor="ctr"/>
        <a:p>
          <a:pPr algn="ctr">
            <a:defRPr/>
          </a:pPr>
          <a:r>
            <a:rPr lang="en-US" cap="none" sz="4000" b="0" i="0" u="none" baseline="0">
              <a:solidFill>
                <a:srgbClr val="000000"/>
              </a:solidFill>
            </a:rPr>
            <a:t>자산운용보고서</a:t>
          </a:r>
        </a:p>
      </xdr:txBody>
    </xdr:sp>
    <xdr:clientData/>
  </xdr:twoCellAnchor>
  <xdr:twoCellAnchor>
    <xdr:from>
      <xdr:col>3</xdr:col>
      <xdr:colOff>57150</xdr:colOff>
      <xdr:row>34</xdr:row>
      <xdr:rowOff>57150</xdr:rowOff>
    </xdr:from>
    <xdr:to>
      <xdr:col>41</xdr:col>
      <xdr:colOff>114300</xdr:colOff>
      <xdr:row>40</xdr:row>
      <xdr:rowOff>76200</xdr:rowOff>
    </xdr:to>
    <xdr:sp>
      <xdr:nvSpPr>
        <xdr:cNvPr id="3" name="TextBox 6"/>
        <xdr:cNvSpPr txBox="1">
          <a:spLocks noChangeArrowheads="1"/>
        </xdr:cNvSpPr>
      </xdr:nvSpPr>
      <xdr:spPr>
        <a:xfrm>
          <a:off x="571500" y="6534150"/>
          <a:ext cx="6572250" cy="1162050"/>
        </a:xfrm>
        <a:prstGeom prst="rect">
          <a:avLst/>
        </a:prstGeom>
        <a:gradFill rotWithShape="1">
          <a:gsLst>
            <a:gs pos="0">
              <a:srgbClr val="FFEFD1"/>
            </a:gs>
            <a:gs pos="64999">
              <a:srgbClr val="F0EBD5"/>
            </a:gs>
            <a:gs pos="100000">
              <a:srgbClr val="D1C39F"/>
            </a:gs>
          </a:gsLst>
          <a:lin ang="5400000" scaled="1"/>
        </a:gradFill>
        <a:ln w="38100" cmpd="dbl">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Calibri"/>
              <a:ea typeface="Calibri"/>
              <a:cs typeface="Calibri"/>
            </a:rPr>
            <a:t>o </a:t>
          </a:r>
          <a:r>
            <a:rPr lang="en-US" cap="none" sz="1000" b="0" i="0" u="none" baseline="0">
              <a:solidFill>
                <a:srgbClr val="000000"/>
              </a:solidFill>
              <a:latin typeface="맑은 고딕"/>
              <a:ea typeface="맑은 고딕"/>
              <a:cs typeface="맑은 고딕"/>
            </a:rPr>
            <a:t>자산운용보고서는</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맑은 고딕"/>
              <a:ea typeface="맑은 고딕"/>
              <a:cs typeface="맑은 고딕"/>
            </a:rPr>
            <a:t>자본시장과금융투자업에관한법률</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맑은 고딕"/>
              <a:ea typeface="맑은 고딕"/>
              <a:cs typeface="맑은 고딕"/>
            </a:rPr>
            <a:t>이하</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맑은 고딕"/>
              <a:ea typeface="맑은 고딕"/>
              <a:cs typeface="맑은 고딕"/>
            </a:rPr>
            <a:t>자본시장법</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맑은 고딕"/>
              <a:ea typeface="맑은 고딕"/>
              <a:cs typeface="맑은 고딕"/>
            </a:rPr>
            <a:t>에</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맑은 고딕"/>
              <a:ea typeface="맑은 고딕"/>
              <a:cs typeface="맑은 고딕"/>
            </a:rPr>
            <a:t>의거</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맑은 고딕"/>
              <a:ea typeface="맑은 고딕"/>
              <a:cs typeface="맑은 고딕"/>
            </a:rPr>
            <a:t>자산운용회사가</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맑은 고딕"/>
              <a:ea typeface="맑은 고딕"/>
              <a:cs typeface="맑은 고딕"/>
            </a:rPr>
            <a:t>작성하며</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맑은 고딕"/>
              <a:ea typeface="맑은 고딕"/>
              <a:cs typeface="맑은 고딕"/>
            </a:rPr>
            <a:t>투자자가</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맑은 고딕"/>
              <a:ea typeface="맑은 고딕"/>
              <a:cs typeface="맑은 고딕"/>
            </a:rPr>
            <a:t>가입한</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맑은 고딕"/>
              <a:ea typeface="맑은 고딕"/>
              <a:cs typeface="맑은 고딕"/>
            </a:rPr>
            <a:t>상품의</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맑은 고딕"/>
              <a:ea typeface="맑은 고딕"/>
              <a:cs typeface="맑은 고딕"/>
            </a:rPr>
            <a:t>특정기간</a:t>
          </a:r>
          <a:r>
            <a:rPr lang="en-US" cap="none" sz="1000" b="0" i="0" u="none" baseline="0">
              <a:solidFill>
                <a:srgbClr val="000000"/>
              </a:solidFill>
              <a:latin typeface="Calibri"/>
              <a:ea typeface="Calibri"/>
              <a:cs typeface="Calibri"/>
            </a:rPr>
            <a:t>(3</a:t>
          </a:r>
          <a:r>
            <a:rPr lang="en-US" cap="none" sz="1000" b="0" i="0" u="none" baseline="0">
              <a:solidFill>
                <a:srgbClr val="000000"/>
              </a:solidFill>
              <a:latin typeface="맑은 고딕"/>
              <a:ea typeface="맑은 고딕"/>
              <a:cs typeface="맑은 고딕"/>
            </a:rPr>
            <a:t>개월</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맑은 고딕"/>
              <a:ea typeface="맑은 고딕"/>
              <a:cs typeface="맑은 고딕"/>
            </a:rPr>
            <a:t>동안의</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맑은 고딕"/>
              <a:ea typeface="맑은 고딕"/>
              <a:cs typeface="맑은 고딕"/>
            </a:rPr>
            <a:t>자산운용에</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맑은 고딕"/>
              <a:ea typeface="맑은 고딕"/>
              <a:cs typeface="맑은 고딕"/>
            </a:rPr>
            <a:t>대한</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맑은 고딕"/>
              <a:ea typeface="맑은 고딕"/>
              <a:cs typeface="맑은 고딕"/>
            </a:rPr>
            <a:t>결과를</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맑은 고딕"/>
              <a:ea typeface="맑은 고딕"/>
              <a:cs typeface="맑은 고딕"/>
            </a:rPr>
            <a:t>요약하여</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맑은 고딕"/>
              <a:ea typeface="맑은 고딕"/>
              <a:cs typeface="맑은 고딕"/>
            </a:rPr>
            <a:t>제공하는</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맑은 고딕"/>
              <a:ea typeface="맑은 고딕"/>
              <a:cs typeface="맑은 고딕"/>
            </a:rPr>
            <a:t>보고서입니다</a:t>
          </a:r>
          <a:r>
            <a:rPr lang="en-US" cap="none" sz="1000" b="0" i="0" u="none" baseline="0">
              <a:solidFill>
                <a:srgbClr val="000000"/>
              </a:solidFill>
              <a:latin typeface="Calibri"/>
              <a:ea typeface="Calibri"/>
              <a:cs typeface="Calibri"/>
            </a:rPr>
            <a:t>.</a:t>
          </a:r>
        </a:p>
      </xdr:txBody>
    </xdr:sp>
    <xdr:clientData/>
  </xdr:twoCellAnchor>
  <xdr:twoCellAnchor>
    <xdr:from>
      <xdr:col>11</xdr:col>
      <xdr:colOff>38100</xdr:colOff>
      <xdr:row>46</xdr:row>
      <xdr:rowOff>114300</xdr:rowOff>
    </xdr:from>
    <xdr:to>
      <xdr:col>33</xdr:col>
      <xdr:colOff>123825</xdr:colOff>
      <xdr:row>49</xdr:row>
      <xdr:rowOff>0</xdr:rowOff>
    </xdr:to>
    <xdr:sp>
      <xdr:nvSpPr>
        <xdr:cNvPr id="4" name="TextBox 7"/>
        <xdr:cNvSpPr txBox="1">
          <a:spLocks noChangeArrowheads="1"/>
        </xdr:cNvSpPr>
      </xdr:nvSpPr>
      <xdr:spPr>
        <a:xfrm>
          <a:off x="1924050" y="8877300"/>
          <a:ext cx="3857625" cy="457200"/>
        </a:xfrm>
        <a:prstGeom prst="rect">
          <a:avLst/>
        </a:prstGeom>
        <a:noFill/>
        <a:ln w="9525" cmpd="sng">
          <a:noFill/>
        </a:ln>
      </xdr:spPr>
      <xdr:txBody>
        <a:bodyPr vertOverflow="clip" wrap="square" anchor="ctr"/>
        <a:p>
          <a:pPr algn="ctr">
            <a:defRPr/>
          </a:pPr>
          <a:r>
            <a:rPr lang="en-US" cap="none" sz="1600" b="1" i="0" u="none" baseline="0">
              <a:solidFill>
                <a:srgbClr val="000000"/>
              </a:solidFill>
            </a:rPr>
            <a:t>마이다스에셋자산운용</a:t>
          </a:r>
        </a:p>
      </xdr:txBody>
    </xdr:sp>
    <xdr:clientData/>
  </xdr:twoCellAnchor>
  <xdr:twoCellAnchor>
    <xdr:from>
      <xdr:col>10</xdr:col>
      <xdr:colOff>0</xdr:colOff>
      <xdr:row>49</xdr:row>
      <xdr:rowOff>0</xdr:rowOff>
    </xdr:from>
    <xdr:to>
      <xdr:col>35</xdr:col>
      <xdr:colOff>38100</xdr:colOff>
      <xdr:row>51</xdr:row>
      <xdr:rowOff>114300</xdr:rowOff>
    </xdr:to>
    <xdr:sp>
      <xdr:nvSpPr>
        <xdr:cNvPr id="5" name="TextBox 8"/>
        <xdr:cNvSpPr txBox="1">
          <a:spLocks noChangeArrowheads="1"/>
        </xdr:cNvSpPr>
      </xdr:nvSpPr>
      <xdr:spPr>
        <a:xfrm>
          <a:off x="1714500" y="9334500"/>
          <a:ext cx="4324350" cy="4953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맑은 고딕"/>
              <a:ea typeface="맑은 고딕"/>
              <a:cs typeface="맑은 고딕"/>
            </a:rPr>
            <a:t>서울시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맑은 고딕"/>
              <a:ea typeface="맑은 고딕"/>
              <a:cs typeface="맑은 고딕"/>
            </a:rPr>
            <a:t>영등포구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맑은 고딕"/>
              <a:ea typeface="맑은 고딕"/>
              <a:cs typeface="맑은 고딕"/>
            </a:rPr>
            <a:t>여의대로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66 KTB</a:t>
          </a:r>
          <a:r>
            <a:rPr lang="en-US" cap="none" sz="1100" b="0" i="0" u="none" baseline="0">
              <a:solidFill>
                <a:srgbClr val="000000"/>
              </a:solidFill>
              <a:latin typeface="맑은 고딕"/>
              <a:ea typeface="맑은 고딕"/>
              <a:cs typeface="맑은 고딕"/>
            </a:rPr>
            <a:t>증권빌딩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맑은 고딕"/>
              <a:ea typeface="맑은 고딕"/>
              <a:cs typeface="맑은 고딕"/>
            </a:rPr>
            <a:t>층</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맑은 고딕"/>
              <a:ea typeface="맑은 고딕"/>
              <a:cs typeface="맑은 고딕"/>
            </a:rPr>
            <a:t>전화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02-3787-3500, http://www.midasasset.com)</a:t>
          </a:r>
        </a:p>
      </xdr:txBody>
    </xdr:sp>
    <xdr:clientData/>
  </xdr:twoCellAnchor>
  <xdr:twoCellAnchor>
    <xdr:from>
      <xdr:col>9</xdr:col>
      <xdr:colOff>47625</xdr:colOff>
      <xdr:row>24</xdr:row>
      <xdr:rowOff>171450</xdr:rowOff>
    </xdr:from>
    <xdr:to>
      <xdr:col>37</xdr:col>
      <xdr:colOff>57150</xdr:colOff>
      <xdr:row>26</xdr:row>
      <xdr:rowOff>123825</xdr:rowOff>
    </xdr:to>
    <xdr:sp>
      <xdr:nvSpPr>
        <xdr:cNvPr id="6" name="TextBox 9"/>
        <xdr:cNvSpPr txBox="1">
          <a:spLocks noChangeArrowheads="1"/>
        </xdr:cNvSpPr>
      </xdr:nvSpPr>
      <xdr:spPr>
        <a:xfrm>
          <a:off x="1590675" y="4743450"/>
          <a:ext cx="4810125" cy="333375"/>
        </a:xfrm>
        <a:prstGeom prst="rect">
          <a:avLst/>
        </a:prstGeom>
        <a:solidFill>
          <a:srgbClr val="FFFFFF"/>
        </a:solidFill>
        <a:ln w="9525" cmpd="sng">
          <a:noFill/>
        </a:ln>
      </xdr:spPr>
      <xdr:txBody>
        <a:bodyPr vertOverflow="clip" wrap="square"/>
        <a:p>
          <a:pPr algn="ctr">
            <a:defRPr/>
          </a:pPr>
          <a:r>
            <a:rPr lang="en-US" cap="none" sz="1400" b="0" i="0" u="none" baseline="0">
              <a:solidFill>
                <a:srgbClr val="000000"/>
              </a:solidFill>
              <a:latin typeface="Calibri"/>
              <a:ea typeface="Calibri"/>
              <a:cs typeface="Calibri"/>
            </a:rPr>
            <a:t>(</a:t>
          </a:r>
          <a:r>
            <a:rPr lang="en-US" cap="none" sz="1400" b="0" i="0" u="none" baseline="0">
              <a:solidFill>
                <a:srgbClr val="000000"/>
              </a:solidFill>
              <a:latin typeface="맑은 고딕"/>
              <a:ea typeface="맑은 고딕"/>
              <a:cs typeface="맑은 고딕"/>
            </a:rPr>
            <a:t>운용기간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2016</a:t>
          </a:r>
          <a:r>
            <a:rPr lang="en-US" cap="none" sz="1400" b="0" i="0" u="none" baseline="0">
              <a:solidFill>
                <a:srgbClr val="000000"/>
              </a:solidFill>
              <a:latin typeface="맑은 고딕"/>
              <a:ea typeface="맑은 고딕"/>
              <a:cs typeface="맑은 고딕"/>
            </a:rPr>
            <a:t>년</a:t>
          </a:r>
          <a:r>
            <a:rPr lang="en-US" cap="none" sz="1400" b="0" i="0" u="none" baseline="0">
              <a:solidFill>
                <a:srgbClr val="000000"/>
              </a:solidFill>
              <a:latin typeface="Calibri"/>
              <a:ea typeface="Calibri"/>
              <a:cs typeface="Calibri"/>
            </a:rPr>
            <a:t>03</a:t>
          </a:r>
          <a:r>
            <a:rPr lang="en-US" cap="none" sz="1400" b="0" i="0" u="none" baseline="0">
              <a:solidFill>
                <a:srgbClr val="000000"/>
              </a:solidFill>
              <a:latin typeface="맑은 고딕"/>
              <a:ea typeface="맑은 고딕"/>
              <a:cs typeface="맑은 고딕"/>
            </a:rPr>
            <a:t>월</a:t>
          </a:r>
          <a:r>
            <a:rPr lang="en-US" cap="none" sz="1400" b="0" i="0" u="none" baseline="0">
              <a:solidFill>
                <a:srgbClr val="000000"/>
              </a:solidFill>
              <a:latin typeface="Calibri"/>
              <a:ea typeface="Calibri"/>
              <a:cs typeface="Calibri"/>
            </a:rPr>
            <a:t>18</a:t>
          </a:r>
          <a:r>
            <a:rPr lang="en-US" cap="none" sz="1400" b="0" i="0" u="none" baseline="0">
              <a:solidFill>
                <a:srgbClr val="000000"/>
              </a:solidFill>
              <a:latin typeface="맑은 고딕"/>
              <a:ea typeface="맑은 고딕"/>
              <a:cs typeface="맑은 고딕"/>
            </a:rPr>
            <a:t>일</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2016</a:t>
          </a:r>
          <a:r>
            <a:rPr lang="en-US" cap="none" sz="1400" b="0" i="0" u="none" baseline="0">
              <a:solidFill>
                <a:srgbClr val="000000"/>
              </a:solidFill>
              <a:latin typeface="맑은 고딕"/>
              <a:ea typeface="맑은 고딕"/>
              <a:cs typeface="맑은 고딕"/>
            </a:rPr>
            <a:t>년</a:t>
          </a:r>
          <a:r>
            <a:rPr lang="en-US" cap="none" sz="1400" b="0" i="0" u="none" baseline="0">
              <a:solidFill>
                <a:srgbClr val="000000"/>
              </a:solidFill>
              <a:latin typeface="Calibri"/>
              <a:ea typeface="Calibri"/>
              <a:cs typeface="Calibri"/>
            </a:rPr>
            <a:t>06</a:t>
          </a:r>
          <a:r>
            <a:rPr lang="en-US" cap="none" sz="1400" b="0" i="0" u="none" baseline="0">
              <a:solidFill>
                <a:srgbClr val="000000"/>
              </a:solidFill>
              <a:latin typeface="맑은 고딕"/>
              <a:ea typeface="맑은 고딕"/>
              <a:cs typeface="맑은 고딕"/>
            </a:rPr>
            <a:t>월</a:t>
          </a:r>
          <a:r>
            <a:rPr lang="en-US" cap="none" sz="1400" b="0" i="0" u="none" baseline="0">
              <a:solidFill>
                <a:srgbClr val="000000"/>
              </a:solidFill>
              <a:latin typeface="Calibri"/>
              <a:ea typeface="Calibri"/>
              <a:cs typeface="Calibri"/>
            </a:rPr>
            <a:t>17</a:t>
          </a:r>
          <a:r>
            <a:rPr lang="en-US" cap="none" sz="1400" b="0" i="0" u="none" baseline="0">
              <a:solidFill>
                <a:srgbClr val="000000"/>
              </a:solidFill>
              <a:latin typeface="맑은 고딕"/>
              <a:ea typeface="맑은 고딕"/>
              <a:cs typeface="맑은 고딕"/>
            </a:rPr>
            <a:t>일</a:t>
          </a:r>
          <a:r>
            <a:rPr lang="en-US" cap="none" sz="1400" b="0" i="0" u="none" baseline="0">
              <a:solidFill>
                <a:srgbClr val="000000"/>
              </a:solidFill>
              <a:latin typeface="Calibri"/>
              <a:ea typeface="Calibri"/>
              <a:cs typeface="Calibri"/>
            </a:rPr>
            <a:t>)</a:t>
          </a:r>
        </a:p>
      </xdr:txBody>
    </xdr:sp>
    <xdr:clientData/>
  </xdr:twoCellAnchor>
  <xdr:twoCellAnchor>
    <xdr:from>
      <xdr:col>12</xdr:col>
      <xdr:colOff>104775</xdr:colOff>
      <xdr:row>66</xdr:row>
      <xdr:rowOff>57150</xdr:rowOff>
    </xdr:from>
    <xdr:to>
      <xdr:col>31</xdr:col>
      <xdr:colOff>133350</xdr:colOff>
      <xdr:row>68</xdr:row>
      <xdr:rowOff>28575</xdr:rowOff>
    </xdr:to>
    <xdr:sp>
      <xdr:nvSpPr>
        <xdr:cNvPr id="7" name="TextBox 10"/>
        <xdr:cNvSpPr txBox="1">
          <a:spLocks noChangeArrowheads="1"/>
        </xdr:cNvSpPr>
      </xdr:nvSpPr>
      <xdr:spPr>
        <a:xfrm>
          <a:off x="2162175" y="12630150"/>
          <a:ext cx="3286125" cy="352425"/>
        </a:xfrm>
        <a:prstGeom prst="rect">
          <a:avLst/>
        </a:prstGeom>
        <a:gradFill rotWithShape="1">
          <a:gsLst>
            <a:gs pos="0">
              <a:srgbClr val="FFEFD1"/>
            </a:gs>
            <a:gs pos="64999">
              <a:srgbClr val="F0EBD5"/>
            </a:gs>
            <a:gs pos="100000">
              <a:srgbClr val="D1C39F"/>
            </a:gs>
          </a:gsLst>
          <a:lin ang="5400000" scaled="1"/>
        </a:gradFill>
        <a:ln w="38100" cmpd="thickThin">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휴먼옛체"/>
              <a:ea typeface="휴먼옛체"/>
              <a:cs typeface="휴먼옛체"/>
            </a:rPr>
            <a:t>목</a:t>
          </a:r>
          <a:r>
            <a:rPr lang="en-US" cap="none" sz="1800" b="0" i="0" u="none" baseline="0">
              <a:solidFill>
                <a:srgbClr val="000000"/>
              </a:solidFill>
              <a:latin typeface="휴먼옛체"/>
              <a:ea typeface="휴먼옛체"/>
              <a:cs typeface="휴먼옛체"/>
            </a:rPr>
            <a:t>          </a:t>
          </a:r>
          <a:r>
            <a:rPr lang="en-US" cap="none" sz="1800" b="0" i="0" u="none" baseline="0">
              <a:solidFill>
                <a:srgbClr val="000000"/>
              </a:solidFill>
              <a:latin typeface="휴먼옛체"/>
              <a:ea typeface="휴먼옛체"/>
              <a:cs typeface="휴먼옛체"/>
            </a:rPr>
            <a:t>차</a:t>
          </a:r>
        </a:p>
      </xdr:txBody>
    </xdr:sp>
    <xdr:clientData/>
  </xdr:twoCellAnchor>
  <xdr:twoCellAnchor>
    <xdr:from>
      <xdr:col>24</xdr:col>
      <xdr:colOff>0</xdr:colOff>
      <xdr:row>222</xdr:row>
      <xdr:rowOff>200025</xdr:rowOff>
    </xdr:from>
    <xdr:to>
      <xdr:col>47</xdr:col>
      <xdr:colOff>0</xdr:colOff>
      <xdr:row>234</xdr:row>
      <xdr:rowOff>19050</xdr:rowOff>
    </xdr:to>
    <xdr:graphicFrame>
      <xdr:nvGraphicFramePr>
        <xdr:cNvPr id="8" name="Chart 331"/>
        <xdr:cNvGraphicFramePr/>
      </xdr:nvGraphicFramePr>
      <xdr:xfrm>
        <a:off x="4114800" y="49044225"/>
        <a:ext cx="3943350" cy="22193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223</xdr:row>
      <xdr:rowOff>0</xdr:rowOff>
    </xdr:from>
    <xdr:to>
      <xdr:col>24</xdr:col>
      <xdr:colOff>0</xdr:colOff>
      <xdr:row>234</xdr:row>
      <xdr:rowOff>19050</xdr:rowOff>
    </xdr:to>
    <xdr:graphicFrame>
      <xdr:nvGraphicFramePr>
        <xdr:cNvPr id="9" name="Chart 333"/>
        <xdr:cNvGraphicFramePr/>
      </xdr:nvGraphicFramePr>
      <xdr:xfrm>
        <a:off x="171450" y="49044225"/>
        <a:ext cx="3943350" cy="2219325"/>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245</xdr:row>
      <xdr:rowOff>95250</xdr:rowOff>
    </xdr:from>
    <xdr:to>
      <xdr:col>24</xdr:col>
      <xdr:colOff>0</xdr:colOff>
      <xdr:row>258</xdr:row>
      <xdr:rowOff>57150</xdr:rowOff>
    </xdr:to>
    <xdr:graphicFrame>
      <xdr:nvGraphicFramePr>
        <xdr:cNvPr id="10" name="차트 11"/>
        <xdr:cNvGraphicFramePr/>
      </xdr:nvGraphicFramePr>
      <xdr:xfrm>
        <a:off x="171450" y="53244750"/>
        <a:ext cx="3943350" cy="25527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is.kofia.or.kr/" TargetMode="External" /><Relationship Id="rId2" Type="http://schemas.openxmlformats.org/officeDocument/2006/relationships/hyperlink" Target="http://www.midasasset.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U421"/>
  <sheetViews>
    <sheetView showGridLines="0" tabSelected="1" workbookViewId="0" topLeftCell="A1">
      <selection activeCell="B160" sqref="B160:AU162"/>
    </sheetView>
  </sheetViews>
  <sheetFormatPr defaultColWidth="1.88671875" defaultRowHeight="15" customHeight="1"/>
  <cols>
    <col min="1" max="9" width="1.99609375" style="1" customWidth="1"/>
    <col min="10" max="40" width="1.99609375" style="2" customWidth="1"/>
    <col min="41" max="47" width="1.99609375" style="1" customWidth="1"/>
    <col min="48" max="48" width="1.88671875" style="1" customWidth="1"/>
    <col min="49" max="50" width="2.21484375" style="1" customWidth="1"/>
    <col min="51" max="16384" width="1.88671875" style="1" customWidth="1"/>
  </cols>
  <sheetData>
    <row r="1" spans="3:47" ht="15" customHeight="1">
      <c r="C1" s="3"/>
      <c r="D1" s="2"/>
      <c r="E1" s="2"/>
      <c r="F1" s="2"/>
      <c r="G1" s="2"/>
      <c r="H1" s="2"/>
      <c r="I1" s="2"/>
      <c r="AO1" s="2"/>
      <c r="AP1" s="2"/>
      <c r="AQ1" s="2"/>
      <c r="AR1" s="2"/>
      <c r="AS1" s="2"/>
      <c r="AT1" s="2"/>
      <c r="AU1" s="2"/>
    </row>
    <row r="2" spans="3:47" ht="15" customHeight="1">
      <c r="C2" s="3"/>
      <c r="D2" s="2"/>
      <c r="E2" s="2"/>
      <c r="F2" s="2"/>
      <c r="G2" s="2"/>
      <c r="H2" s="2"/>
      <c r="I2" s="2"/>
      <c r="AO2" s="2"/>
      <c r="AP2" s="2"/>
      <c r="AQ2" s="2"/>
      <c r="AR2" s="2"/>
      <c r="AS2" s="2"/>
      <c r="AT2" s="2"/>
      <c r="AU2" s="2"/>
    </row>
    <row r="3" spans="3:47" ht="15" customHeight="1">
      <c r="C3" s="3"/>
      <c r="D3" s="2"/>
      <c r="E3" s="2"/>
      <c r="F3" s="2"/>
      <c r="G3" s="2"/>
      <c r="H3" s="2"/>
      <c r="I3" s="2"/>
      <c r="AO3" s="2"/>
      <c r="AP3" s="2"/>
      <c r="AQ3" s="2"/>
      <c r="AR3" s="2"/>
      <c r="AS3" s="2"/>
      <c r="AT3" s="2"/>
      <c r="AU3" s="2"/>
    </row>
    <row r="4" spans="3:47" ht="15" customHeight="1">
      <c r="C4" s="3"/>
      <c r="D4" s="2"/>
      <c r="E4" s="2"/>
      <c r="F4" s="2"/>
      <c r="G4" s="2"/>
      <c r="H4" s="2"/>
      <c r="I4" s="2"/>
      <c r="AO4" s="2"/>
      <c r="AP4" s="2"/>
      <c r="AQ4" s="2"/>
      <c r="AR4" s="2"/>
      <c r="AS4" s="2"/>
      <c r="AT4" s="2"/>
      <c r="AU4" s="2"/>
    </row>
    <row r="5" spans="3:47" ht="15" customHeight="1">
      <c r="C5" s="3"/>
      <c r="D5" s="2"/>
      <c r="E5" s="2"/>
      <c r="F5" s="2"/>
      <c r="G5" s="2"/>
      <c r="H5" s="2"/>
      <c r="I5" s="2"/>
      <c r="AO5" s="2"/>
      <c r="AP5" s="2"/>
      <c r="AQ5" s="2"/>
      <c r="AR5" s="2"/>
      <c r="AS5" s="2"/>
      <c r="AT5" s="2"/>
      <c r="AU5" s="2"/>
    </row>
    <row r="6" spans="3:47" ht="15" customHeight="1">
      <c r="C6" s="3"/>
      <c r="D6" s="2"/>
      <c r="E6" s="2"/>
      <c r="F6" s="2"/>
      <c r="G6" s="2"/>
      <c r="H6" s="2"/>
      <c r="I6" s="2"/>
      <c r="AO6" s="2"/>
      <c r="AP6" s="2"/>
      <c r="AQ6" s="2"/>
      <c r="AR6" s="2"/>
      <c r="AS6" s="2"/>
      <c r="AT6" s="2"/>
      <c r="AU6" s="2"/>
    </row>
    <row r="7" spans="3:47" ht="15" customHeight="1">
      <c r="C7" s="3"/>
      <c r="D7" s="2"/>
      <c r="E7" s="2"/>
      <c r="F7" s="2"/>
      <c r="G7" s="2"/>
      <c r="H7" s="2"/>
      <c r="I7" s="2"/>
      <c r="AO7" s="2"/>
      <c r="AP7" s="2"/>
      <c r="AQ7" s="2"/>
      <c r="AR7" s="2"/>
      <c r="AS7" s="2"/>
      <c r="AT7" s="2"/>
      <c r="AU7" s="2"/>
    </row>
    <row r="8" spans="3:47" ht="15" customHeight="1">
      <c r="C8" s="3"/>
      <c r="D8" s="2"/>
      <c r="E8" s="2"/>
      <c r="F8" s="2"/>
      <c r="G8" s="2"/>
      <c r="H8" s="2"/>
      <c r="I8" s="2"/>
      <c r="AO8" s="2"/>
      <c r="AP8" s="2"/>
      <c r="AQ8" s="2"/>
      <c r="AR8" s="2"/>
      <c r="AS8" s="2"/>
      <c r="AT8" s="2"/>
      <c r="AU8" s="2"/>
    </row>
    <row r="9" spans="3:47" ht="15" customHeight="1">
      <c r="C9" s="3"/>
      <c r="D9" s="2"/>
      <c r="E9" s="2"/>
      <c r="F9" s="2"/>
      <c r="G9" s="2"/>
      <c r="H9" s="2"/>
      <c r="I9" s="2"/>
      <c r="AO9" s="2"/>
      <c r="AP9" s="2"/>
      <c r="AQ9" s="2"/>
      <c r="AR9" s="2"/>
      <c r="AS9" s="2"/>
      <c r="AT9" s="2"/>
      <c r="AU9" s="2"/>
    </row>
    <row r="10" spans="3:47" ht="15" customHeight="1">
      <c r="C10" s="16"/>
      <c r="D10" s="16"/>
      <c r="E10" s="16"/>
      <c r="F10"/>
      <c r="G10"/>
      <c r="H10" s="2"/>
      <c r="I10" s="2"/>
      <c r="AO10" s="2"/>
      <c r="AP10" s="2"/>
      <c r="AQ10" s="2"/>
      <c r="AR10" s="2"/>
      <c r="AS10" s="2"/>
      <c r="AT10" s="2"/>
      <c r="AU10" s="2"/>
    </row>
    <row r="11" spans="3:47" ht="15" customHeight="1">
      <c r="C11" s="215"/>
      <c r="D11" s="17"/>
      <c r="E11" s="215"/>
      <c r="F11"/>
      <c r="G11"/>
      <c r="H11" s="2"/>
      <c r="I11" s="2"/>
      <c r="AO11" s="2"/>
      <c r="AP11" s="2"/>
      <c r="AQ11" s="2"/>
      <c r="AR11" s="2"/>
      <c r="AS11" s="2"/>
      <c r="AT11" s="2"/>
      <c r="AU11" s="2"/>
    </row>
    <row r="12" spans="3:47" ht="15" customHeight="1">
      <c r="C12" s="215"/>
      <c r="D12" s="18" t="s">
        <v>16</v>
      </c>
      <c r="E12" s="215"/>
      <c r="F12"/>
      <c r="G12"/>
      <c r="H12" s="2"/>
      <c r="I12" s="2"/>
      <c r="AO12" s="2"/>
      <c r="AP12" s="2"/>
      <c r="AQ12" s="2"/>
      <c r="AR12" s="2"/>
      <c r="AS12" s="2"/>
      <c r="AT12" s="2"/>
      <c r="AU12" s="2"/>
    </row>
    <row r="13" spans="3:47" ht="15" customHeight="1">
      <c r="C13" s="16"/>
      <c r="D13" s="16"/>
      <c r="E13" s="16"/>
      <c r="F13" s="16"/>
      <c r="G13" s="16"/>
      <c r="H13" s="2"/>
      <c r="I13" s="2"/>
      <c r="AO13" s="2"/>
      <c r="AP13" s="2"/>
      <c r="AQ13" s="2"/>
      <c r="AR13" s="2"/>
      <c r="AS13" s="2"/>
      <c r="AT13" s="2"/>
      <c r="AU13" s="2"/>
    </row>
    <row r="14" spans="3:47" ht="15" customHeight="1">
      <c r="C14" s="16"/>
      <c r="D14" s="19"/>
      <c r="E14" s="19"/>
      <c r="F14" s="19"/>
      <c r="G14" s="16"/>
      <c r="H14" s="2"/>
      <c r="I14" s="2"/>
      <c r="AO14" s="2"/>
      <c r="AP14" s="2"/>
      <c r="AQ14" s="2"/>
      <c r="AR14" s="2"/>
      <c r="AS14" s="2"/>
      <c r="AT14" s="2"/>
      <c r="AU14" s="2"/>
    </row>
    <row r="15" spans="3:47" ht="15" customHeight="1">
      <c r="C15" s="3"/>
      <c r="D15" s="2"/>
      <c r="E15" s="2"/>
      <c r="F15" s="2"/>
      <c r="G15" s="2"/>
      <c r="H15" s="2"/>
      <c r="I15" s="2"/>
      <c r="AO15" s="2"/>
      <c r="AP15" s="2"/>
      <c r="AQ15" s="2"/>
      <c r="AR15" s="2"/>
      <c r="AS15" s="2"/>
      <c r="AT15" s="2"/>
      <c r="AU15" s="2"/>
    </row>
    <row r="16" spans="3:47" ht="15" customHeight="1">
      <c r="C16" s="3"/>
      <c r="D16" s="2"/>
      <c r="E16" s="2"/>
      <c r="F16" s="2"/>
      <c r="G16" s="2"/>
      <c r="H16" s="2"/>
      <c r="I16" s="2"/>
      <c r="AO16" s="2"/>
      <c r="AP16" s="2"/>
      <c r="AQ16" s="2"/>
      <c r="AR16" s="2"/>
      <c r="AS16" s="2"/>
      <c r="AT16" s="2"/>
      <c r="AU16" s="2"/>
    </row>
    <row r="17" spans="3:47" ht="15" customHeight="1">
      <c r="C17" s="3"/>
      <c r="D17" s="2"/>
      <c r="E17" s="2"/>
      <c r="F17" s="2"/>
      <c r="G17" s="2"/>
      <c r="H17" s="2"/>
      <c r="I17" s="2"/>
      <c r="AO17" s="2"/>
      <c r="AP17" s="2"/>
      <c r="AQ17" s="2"/>
      <c r="AR17" s="2"/>
      <c r="AS17" s="2"/>
      <c r="AT17" s="2"/>
      <c r="AU17" s="2"/>
    </row>
    <row r="18" spans="3:47" ht="15" customHeight="1">
      <c r="C18" s="3"/>
      <c r="D18" s="2"/>
      <c r="E18" s="2"/>
      <c r="F18" s="2"/>
      <c r="G18" s="2"/>
      <c r="H18" s="2"/>
      <c r="I18" s="2"/>
      <c r="AO18" s="2"/>
      <c r="AP18" s="2"/>
      <c r="AQ18" s="2"/>
      <c r="AR18" s="2"/>
      <c r="AS18" s="2"/>
      <c r="AT18" s="2"/>
      <c r="AU18" s="2"/>
    </row>
    <row r="19" spans="3:47" ht="15" customHeight="1">
      <c r="C19" s="3"/>
      <c r="D19" s="2"/>
      <c r="E19" s="2"/>
      <c r="F19" s="2"/>
      <c r="G19" s="2"/>
      <c r="H19" s="2"/>
      <c r="I19" s="2"/>
      <c r="AO19" s="2"/>
      <c r="AP19" s="2"/>
      <c r="AQ19" s="2"/>
      <c r="AR19" s="2"/>
      <c r="AS19" s="2"/>
      <c r="AT19" s="2"/>
      <c r="AU19" s="2"/>
    </row>
    <row r="20" spans="3:47" ht="15" customHeight="1">
      <c r="C20" s="3"/>
      <c r="D20" s="2"/>
      <c r="E20" s="2"/>
      <c r="F20" s="2"/>
      <c r="G20" s="2"/>
      <c r="H20" s="2"/>
      <c r="I20" s="2"/>
      <c r="AO20" s="2"/>
      <c r="AP20" s="2"/>
      <c r="AQ20" s="2"/>
      <c r="AR20" s="2"/>
      <c r="AS20" s="2"/>
      <c r="AT20" s="2"/>
      <c r="AU20" s="2"/>
    </row>
    <row r="21" spans="3:47" ht="15" customHeight="1">
      <c r="C21" s="3"/>
      <c r="D21" s="2"/>
      <c r="E21" s="2"/>
      <c r="F21" s="2"/>
      <c r="G21" s="2"/>
      <c r="H21" s="2"/>
      <c r="I21" s="2"/>
      <c r="AO21" s="2"/>
      <c r="AP21" s="2"/>
      <c r="AQ21" s="2"/>
      <c r="AR21" s="2"/>
      <c r="AS21" s="2"/>
      <c r="AT21" s="2"/>
      <c r="AU21" s="2"/>
    </row>
    <row r="22" spans="3:47" ht="15" customHeight="1">
      <c r="C22" s="3"/>
      <c r="D22" s="2"/>
      <c r="E22" s="2"/>
      <c r="F22" s="2"/>
      <c r="G22" s="2"/>
      <c r="H22" s="2"/>
      <c r="I22" s="2"/>
      <c r="AO22" s="2"/>
      <c r="AP22" s="2"/>
      <c r="AQ22" s="2"/>
      <c r="AR22" s="2"/>
      <c r="AS22" s="2"/>
      <c r="AT22" s="2"/>
      <c r="AU22" s="2"/>
    </row>
    <row r="23" spans="3:47" ht="15" customHeight="1">
      <c r="C23" s="3"/>
      <c r="D23" s="2"/>
      <c r="E23" s="2"/>
      <c r="F23" s="2"/>
      <c r="G23" s="2"/>
      <c r="H23" s="2"/>
      <c r="I23" s="2"/>
      <c r="AO23" s="2"/>
      <c r="AP23" s="2"/>
      <c r="AQ23" s="2"/>
      <c r="AR23" s="2"/>
      <c r="AS23" s="2"/>
      <c r="AT23" s="2"/>
      <c r="AU23" s="2"/>
    </row>
    <row r="24" spans="3:47" ht="15" customHeight="1">
      <c r="C24" s="3"/>
      <c r="D24" s="2"/>
      <c r="E24" s="2"/>
      <c r="F24" s="2"/>
      <c r="G24" s="2"/>
      <c r="H24" s="2"/>
      <c r="I24" s="2"/>
      <c r="AO24" s="2"/>
      <c r="AP24" s="2"/>
      <c r="AQ24" s="2"/>
      <c r="AR24" s="2"/>
      <c r="AS24" s="2"/>
      <c r="AT24" s="2"/>
      <c r="AU24" s="2"/>
    </row>
    <row r="25" spans="3:47" ht="15" customHeight="1">
      <c r="C25" s="3"/>
      <c r="D25" s="2"/>
      <c r="E25" s="2"/>
      <c r="F25" s="2"/>
      <c r="G25" s="2"/>
      <c r="H25" s="2"/>
      <c r="I25" s="2"/>
      <c r="AO25" s="2"/>
      <c r="AP25" s="2"/>
      <c r="AQ25" s="2"/>
      <c r="AR25" s="2"/>
      <c r="AS25" s="2"/>
      <c r="AT25" s="2"/>
      <c r="AU25" s="2"/>
    </row>
    <row r="26" spans="3:47" ht="15" customHeight="1">
      <c r="C26" s="3"/>
      <c r="D26" s="2"/>
      <c r="E26" s="2"/>
      <c r="F26" s="2"/>
      <c r="G26" s="2"/>
      <c r="H26" s="2"/>
      <c r="I26" s="2"/>
      <c r="AO26" s="2"/>
      <c r="AP26" s="2"/>
      <c r="AQ26" s="2"/>
      <c r="AR26" s="2"/>
      <c r="AS26" s="2"/>
      <c r="AT26" s="2"/>
      <c r="AU26" s="2"/>
    </row>
    <row r="27" spans="3:47" ht="15" customHeight="1">
      <c r="C27" s="3"/>
      <c r="D27" s="2"/>
      <c r="E27" s="2"/>
      <c r="F27" s="2"/>
      <c r="G27" s="2"/>
      <c r="H27" s="2"/>
      <c r="I27" s="2"/>
      <c r="AO27" s="2"/>
      <c r="AP27" s="2"/>
      <c r="AQ27" s="2"/>
      <c r="AR27" s="2"/>
      <c r="AS27" s="2"/>
      <c r="AT27" s="2"/>
      <c r="AU27" s="2"/>
    </row>
    <row r="28" spans="3:47" ht="15" customHeight="1">
      <c r="C28" s="3"/>
      <c r="D28" s="2"/>
      <c r="E28" s="2"/>
      <c r="F28" s="2"/>
      <c r="G28" s="2"/>
      <c r="H28" s="2"/>
      <c r="I28" s="2"/>
      <c r="AO28" s="2"/>
      <c r="AP28" s="2"/>
      <c r="AQ28" s="2"/>
      <c r="AR28" s="2"/>
      <c r="AS28" s="2"/>
      <c r="AT28" s="2"/>
      <c r="AU28" s="2"/>
    </row>
    <row r="29" spans="3:47" ht="15" customHeight="1">
      <c r="C29" s="3"/>
      <c r="D29" s="2"/>
      <c r="E29" s="2"/>
      <c r="F29" s="2"/>
      <c r="G29" s="2"/>
      <c r="H29" s="2"/>
      <c r="I29" s="2"/>
      <c r="AO29" s="2"/>
      <c r="AP29" s="2"/>
      <c r="AQ29" s="2"/>
      <c r="AR29" s="2"/>
      <c r="AS29" s="2"/>
      <c r="AT29" s="2"/>
      <c r="AU29" s="2"/>
    </row>
    <row r="30" spans="3:47" ht="15" customHeight="1">
      <c r="C30" s="3"/>
      <c r="D30" s="2"/>
      <c r="E30" s="2"/>
      <c r="F30" s="2"/>
      <c r="G30" s="2"/>
      <c r="H30" s="2"/>
      <c r="I30" s="2"/>
      <c r="AO30" s="2"/>
      <c r="AP30" s="2"/>
      <c r="AQ30" s="2"/>
      <c r="AR30" s="2"/>
      <c r="AS30" s="2"/>
      <c r="AT30" s="2"/>
      <c r="AU30" s="2"/>
    </row>
    <row r="31" spans="3:47" ht="15" customHeight="1">
      <c r="C31" s="3"/>
      <c r="D31" s="2"/>
      <c r="E31" s="2"/>
      <c r="F31" s="2"/>
      <c r="G31" s="2"/>
      <c r="H31" s="2"/>
      <c r="I31" s="2"/>
      <c r="AO31" s="2"/>
      <c r="AP31" s="2"/>
      <c r="AQ31" s="2"/>
      <c r="AR31" s="2"/>
      <c r="AS31" s="2"/>
      <c r="AT31" s="2"/>
      <c r="AU31" s="2"/>
    </row>
    <row r="32" spans="3:47" ht="15" customHeight="1">
      <c r="C32" s="3"/>
      <c r="D32" s="2"/>
      <c r="E32" s="2"/>
      <c r="F32" s="2"/>
      <c r="G32" s="2"/>
      <c r="H32" s="2"/>
      <c r="I32" s="2"/>
      <c r="AO32" s="2"/>
      <c r="AP32" s="2"/>
      <c r="AQ32" s="2"/>
      <c r="AR32" s="2"/>
      <c r="AS32" s="2"/>
      <c r="AT32" s="2"/>
      <c r="AU32" s="2"/>
    </row>
    <row r="33" spans="3:47" ht="15" customHeight="1">
      <c r="C33" s="3"/>
      <c r="D33" s="2"/>
      <c r="E33" s="2"/>
      <c r="F33" s="2"/>
      <c r="G33" s="2"/>
      <c r="H33" s="2"/>
      <c r="I33" s="2"/>
      <c r="AO33" s="2"/>
      <c r="AP33" s="2"/>
      <c r="AQ33" s="2"/>
      <c r="AR33" s="2"/>
      <c r="AS33" s="2"/>
      <c r="AT33" s="2"/>
      <c r="AU33" s="2"/>
    </row>
    <row r="34" spans="3:47" ht="15" customHeight="1">
      <c r="C34" s="3"/>
      <c r="D34" s="2"/>
      <c r="E34" s="2"/>
      <c r="F34" s="2"/>
      <c r="G34" s="2"/>
      <c r="H34" s="2"/>
      <c r="I34" s="2"/>
      <c r="AO34" s="2"/>
      <c r="AP34" s="2"/>
      <c r="AQ34" s="2"/>
      <c r="AR34" s="2"/>
      <c r="AS34" s="2"/>
      <c r="AT34" s="2"/>
      <c r="AU34" s="2"/>
    </row>
    <row r="35" spans="3:47" ht="15" customHeight="1">
      <c r="C35" s="3"/>
      <c r="D35" s="2"/>
      <c r="E35" s="2"/>
      <c r="F35" s="2"/>
      <c r="G35" s="2"/>
      <c r="H35" s="2"/>
      <c r="I35" s="2"/>
      <c r="AO35" s="2"/>
      <c r="AP35" s="2"/>
      <c r="AQ35" s="2"/>
      <c r="AR35" s="2"/>
      <c r="AS35" s="2"/>
      <c r="AT35" s="2"/>
      <c r="AU35" s="2"/>
    </row>
    <row r="36" spans="3:47" ht="15" customHeight="1">
      <c r="C36" s="3"/>
      <c r="D36" s="2"/>
      <c r="E36" s="2"/>
      <c r="F36" s="2"/>
      <c r="G36" s="2"/>
      <c r="H36" s="2"/>
      <c r="I36" s="2"/>
      <c r="AO36" s="2"/>
      <c r="AP36" s="2"/>
      <c r="AQ36" s="2"/>
      <c r="AR36" s="2"/>
      <c r="AS36" s="2"/>
      <c r="AT36" s="2"/>
      <c r="AU36" s="2"/>
    </row>
    <row r="37" spans="3:47" ht="15" customHeight="1">
      <c r="C37" s="3"/>
      <c r="D37" s="2"/>
      <c r="E37" s="2"/>
      <c r="F37" s="2"/>
      <c r="G37" s="2"/>
      <c r="H37" s="2"/>
      <c r="I37" s="2"/>
      <c r="AO37" s="2"/>
      <c r="AP37" s="2"/>
      <c r="AQ37" s="2"/>
      <c r="AR37" s="2"/>
      <c r="AS37" s="2"/>
      <c r="AT37" s="2"/>
      <c r="AU37" s="2"/>
    </row>
    <row r="38" spans="3:47" ht="15" customHeight="1">
      <c r="C38" s="3"/>
      <c r="D38" s="2"/>
      <c r="E38" s="2"/>
      <c r="F38" s="2"/>
      <c r="G38" s="2"/>
      <c r="H38" s="2"/>
      <c r="I38" s="2"/>
      <c r="AO38" s="2"/>
      <c r="AP38" s="2"/>
      <c r="AQ38" s="2"/>
      <c r="AR38" s="2"/>
      <c r="AS38" s="2"/>
      <c r="AT38" s="2"/>
      <c r="AU38" s="2"/>
    </row>
    <row r="39" spans="3:47" ht="15" customHeight="1">
      <c r="C39" s="3"/>
      <c r="D39" s="2"/>
      <c r="E39" s="2"/>
      <c r="F39" s="2"/>
      <c r="G39" s="2"/>
      <c r="H39" s="2"/>
      <c r="I39" s="2"/>
      <c r="AO39" s="2"/>
      <c r="AP39" s="2"/>
      <c r="AQ39" s="2"/>
      <c r="AR39" s="2"/>
      <c r="AS39" s="2"/>
      <c r="AT39" s="2"/>
      <c r="AU39" s="2"/>
    </row>
    <row r="40" spans="3:47" ht="15" customHeight="1">
      <c r="C40" s="3"/>
      <c r="D40" s="2"/>
      <c r="E40" s="2"/>
      <c r="F40" s="2"/>
      <c r="G40" s="2"/>
      <c r="H40" s="2"/>
      <c r="I40" s="2"/>
      <c r="AO40" s="2"/>
      <c r="AP40" s="2"/>
      <c r="AQ40" s="2"/>
      <c r="AR40" s="2"/>
      <c r="AS40" s="2"/>
      <c r="AT40" s="2"/>
      <c r="AU40" s="2"/>
    </row>
    <row r="41" spans="3:47" ht="15" customHeight="1">
      <c r="C41" s="20"/>
      <c r="D41" s="2"/>
      <c r="E41" s="2"/>
      <c r="F41" s="2"/>
      <c r="G41" s="2"/>
      <c r="H41" s="2"/>
      <c r="I41" s="2"/>
      <c r="AO41" s="2"/>
      <c r="AP41" s="2"/>
      <c r="AQ41" s="2"/>
      <c r="AR41" s="2"/>
      <c r="AS41" s="2"/>
      <c r="AT41" s="2"/>
      <c r="AU41" s="2"/>
    </row>
    <row r="42" spans="3:47" ht="15" customHeight="1">
      <c r="C42" s="20"/>
      <c r="D42" s="2"/>
      <c r="E42" s="2"/>
      <c r="F42" s="2"/>
      <c r="G42" s="2"/>
      <c r="H42" s="2"/>
      <c r="I42" s="2"/>
      <c r="AO42" s="2"/>
      <c r="AP42" s="2"/>
      <c r="AQ42" s="2"/>
      <c r="AR42" s="2"/>
      <c r="AS42" s="2"/>
      <c r="AT42" s="2"/>
      <c r="AU42" s="2"/>
    </row>
    <row r="43" spans="3:47" ht="15" customHeight="1">
      <c r="C43" s="20"/>
      <c r="D43" s="2"/>
      <c r="E43" s="2"/>
      <c r="F43" s="2"/>
      <c r="G43" s="2"/>
      <c r="H43" s="2"/>
      <c r="I43" s="2"/>
      <c r="AO43" s="2"/>
      <c r="AP43" s="2"/>
      <c r="AQ43" s="2"/>
      <c r="AR43" s="2"/>
      <c r="AS43" s="2"/>
      <c r="AT43" s="2"/>
      <c r="AU43" s="2"/>
    </row>
    <row r="44" spans="3:47" ht="15" customHeight="1">
      <c r="C44" s="20"/>
      <c r="D44" s="2"/>
      <c r="E44" s="2"/>
      <c r="F44" s="2"/>
      <c r="G44" s="2"/>
      <c r="H44" s="2"/>
      <c r="I44" s="2"/>
      <c r="AO44" s="2"/>
      <c r="AP44" s="2"/>
      <c r="AQ44" s="2"/>
      <c r="AR44" s="2"/>
      <c r="AS44" s="2"/>
      <c r="AT44" s="2"/>
      <c r="AU44" s="2"/>
    </row>
    <row r="45" spans="3:47" ht="15" customHeight="1">
      <c r="C45" s="3"/>
      <c r="D45" s="2"/>
      <c r="E45" s="2"/>
      <c r="F45" s="2"/>
      <c r="G45" s="2"/>
      <c r="H45" s="2"/>
      <c r="I45" s="2"/>
      <c r="AO45" s="2"/>
      <c r="AP45" s="2"/>
      <c r="AQ45" s="2"/>
      <c r="AR45" s="2"/>
      <c r="AS45" s="2"/>
      <c r="AT45" s="2"/>
      <c r="AU45" s="2"/>
    </row>
    <row r="46" spans="3:47" ht="15" customHeight="1">
      <c r="C46" s="3"/>
      <c r="D46" s="2"/>
      <c r="E46" s="2"/>
      <c r="F46" s="2"/>
      <c r="G46" s="2"/>
      <c r="H46" s="2"/>
      <c r="I46" s="2"/>
      <c r="AO46" s="2"/>
      <c r="AP46" s="2"/>
      <c r="AQ46" s="2"/>
      <c r="AR46" s="2"/>
      <c r="AS46" s="2"/>
      <c r="AT46" s="2"/>
      <c r="AU46" s="2"/>
    </row>
    <row r="47" spans="3:47" ht="15" customHeight="1">
      <c r="C47" s="3"/>
      <c r="D47" s="2"/>
      <c r="E47" s="2"/>
      <c r="F47" s="2"/>
      <c r="G47" s="2"/>
      <c r="H47" s="2"/>
      <c r="I47" s="2"/>
      <c r="AO47" s="2"/>
      <c r="AP47" s="2"/>
      <c r="AQ47" s="2"/>
      <c r="AR47" s="2"/>
      <c r="AS47" s="2"/>
      <c r="AT47" s="2"/>
      <c r="AU47" s="2"/>
    </row>
    <row r="48" spans="3:47" ht="15" customHeight="1">
      <c r="C48" s="3"/>
      <c r="D48" s="2"/>
      <c r="E48" s="2"/>
      <c r="F48" s="2"/>
      <c r="G48" s="2"/>
      <c r="H48" s="2"/>
      <c r="I48" s="2"/>
      <c r="AO48" s="2"/>
      <c r="AP48" s="2"/>
      <c r="AQ48" s="2"/>
      <c r="AR48" s="2"/>
      <c r="AS48" s="2"/>
      <c r="AT48" s="2"/>
      <c r="AU48" s="2"/>
    </row>
    <row r="49" spans="3:47" ht="15" customHeight="1">
      <c r="C49" s="3"/>
      <c r="D49" s="2"/>
      <c r="E49" s="2"/>
      <c r="F49" s="2"/>
      <c r="G49" s="2"/>
      <c r="H49" s="2"/>
      <c r="I49" s="2"/>
      <c r="AO49" s="2"/>
      <c r="AP49" s="2"/>
      <c r="AQ49" s="2"/>
      <c r="AR49" s="2"/>
      <c r="AS49" s="2"/>
      <c r="AT49" s="2"/>
      <c r="AU49" s="2"/>
    </row>
    <row r="50" spans="3:47" ht="15" customHeight="1">
      <c r="C50" s="3"/>
      <c r="D50" s="2"/>
      <c r="E50" s="2"/>
      <c r="F50" s="2"/>
      <c r="G50" s="2"/>
      <c r="H50" s="2"/>
      <c r="I50" s="2"/>
      <c r="AO50" s="2"/>
      <c r="AP50" s="2"/>
      <c r="AQ50" s="2"/>
      <c r="AR50" s="2"/>
      <c r="AS50" s="2"/>
      <c r="AT50" s="2"/>
      <c r="AU50" s="2"/>
    </row>
    <row r="51" spans="3:47" ht="15" customHeight="1">
      <c r="C51" s="3"/>
      <c r="D51" s="2"/>
      <c r="E51" s="2"/>
      <c r="F51" s="2"/>
      <c r="G51" s="2"/>
      <c r="H51" s="2"/>
      <c r="I51" s="2"/>
      <c r="AO51" s="2"/>
      <c r="AP51" s="2"/>
      <c r="AQ51" s="2"/>
      <c r="AR51" s="2"/>
      <c r="AS51" s="2"/>
      <c r="AT51" s="2"/>
      <c r="AU51" s="2"/>
    </row>
    <row r="52" spans="3:47" ht="15" customHeight="1">
      <c r="C52" s="3"/>
      <c r="D52" s="2"/>
      <c r="E52" s="2"/>
      <c r="F52" s="2"/>
      <c r="G52" s="2"/>
      <c r="H52" s="2"/>
      <c r="I52" s="2"/>
      <c r="AO52" s="2"/>
      <c r="AP52" s="2"/>
      <c r="AQ52" s="2"/>
      <c r="AR52" s="2"/>
      <c r="AS52" s="2"/>
      <c r="AT52" s="2"/>
      <c r="AU52" s="2"/>
    </row>
    <row r="53" spans="3:47" ht="15" customHeight="1">
      <c r="C53" s="3"/>
      <c r="D53" s="2"/>
      <c r="E53" s="2"/>
      <c r="F53" s="2"/>
      <c r="G53" s="2"/>
      <c r="H53" s="2"/>
      <c r="I53" s="2"/>
      <c r="AO53" s="2"/>
      <c r="AP53" s="2"/>
      <c r="AQ53" s="2"/>
      <c r="AR53" s="2"/>
      <c r="AS53" s="2"/>
      <c r="AT53" s="2"/>
      <c r="AU53" s="2"/>
    </row>
    <row r="54" spans="3:47" ht="15" customHeight="1">
      <c r="C54" s="3"/>
      <c r="D54" s="2"/>
      <c r="E54" s="2"/>
      <c r="F54" s="2"/>
      <c r="G54" s="2"/>
      <c r="H54" s="2"/>
      <c r="I54" s="2"/>
      <c r="AO54" s="2"/>
      <c r="AP54" s="2"/>
      <c r="AQ54" s="2"/>
      <c r="AR54" s="2"/>
      <c r="AS54" s="2"/>
      <c r="AT54" s="2"/>
      <c r="AU54" s="2"/>
    </row>
    <row r="55" spans="3:47" ht="15" customHeight="1">
      <c r="C55" s="3"/>
      <c r="D55" s="2"/>
      <c r="E55" s="2"/>
      <c r="F55" s="2"/>
      <c r="G55" s="2"/>
      <c r="H55" s="2"/>
      <c r="I55" s="2"/>
      <c r="AO55" s="2"/>
      <c r="AP55" s="2"/>
      <c r="AQ55" s="2"/>
      <c r="AR55" s="2"/>
      <c r="AS55" s="2"/>
      <c r="AT55" s="2"/>
      <c r="AU55" s="2"/>
    </row>
    <row r="56" spans="3:47" ht="15" customHeight="1">
      <c r="C56" s="3"/>
      <c r="D56" s="2"/>
      <c r="E56" s="2"/>
      <c r="F56" s="2"/>
      <c r="G56" s="2"/>
      <c r="H56" s="2"/>
      <c r="I56" s="2"/>
      <c r="AO56" s="2"/>
      <c r="AP56" s="2"/>
      <c r="AQ56" s="2"/>
      <c r="AR56" s="2"/>
      <c r="AS56" s="2"/>
      <c r="AT56" s="2"/>
      <c r="AU56" s="2"/>
    </row>
    <row r="57" spans="3:47" ht="15" customHeight="1">
      <c r="C57" s="3"/>
      <c r="D57" s="2"/>
      <c r="E57" s="2"/>
      <c r="F57" s="2"/>
      <c r="G57" s="2"/>
      <c r="H57" s="2"/>
      <c r="I57" s="2"/>
      <c r="AO57" s="2"/>
      <c r="AP57" s="2"/>
      <c r="AQ57" s="2"/>
      <c r="AR57" s="2"/>
      <c r="AS57" s="2"/>
      <c r="AT57" s="2"/>
      <c r="AU57" s="2"/>
    </row>
    <row r="58" spans="3:47" ht="15" customHeight="1">
      <c r="C58" s="3"/>
      <c r="D58" s="2"/>
      <c r="E58" s="2"/>
      <c r="F58" s="2"/>
      <c r="G58" s="2"/>
      <c r="H58" s="2"/>
      <c r="I58" s="2"/>
      <c r="AO58" s="2"/>
      <c r="AP58" s="2"/>
      <c r="AQ58" s="2"/>
      <c r="AR58" s="2"/>
      <c r="AS58" s="2"/>
      <c r="AT58" s="2"/>
      <c r="AU58" s="2"/>
    </row>
    <row r="59" spans="3:47" ht="15" customHeight="1">
      <c r="C59" s="3"/>
      <c r="D59" s="2"/>
      <c r="E59" s="2"/>
      <c r="F59" s="2"/>
      <c r="G59" s="2"/>
      <c r="H59" s="2"/>
      <c r="I59" s="2"/>
      <c r="AO59" s="2"/>
      <c r="AP59" s="2"/>
      <c r="AQ59" s="2"/>
      <c r="AR59" s="2"/>
      <c r="AS59" s="2"/>
      <c r="AT59" s="2"/>
      <c r="AU59" s="2"/>
    </row>
    <row r="60" spans="3:47" ht="15" customHeight="1">
      <c r="C60" s="3"/>
      <c r="D60" s="2"/>
      <c r="E60" s="2"/>
      <c r="F60" s="2"/>
      <c r="G60" s="2"/>
      <c r="H60" s="2"/>
      <c r="I60" s="2"/>
      <c r="AO60" s="2"/>
      <c r="AP60" s="2"/>
      <c r="AQ60" s="2"/>
      <c r="AR60" s="2"/>
      <c r="AS60" s="2"/>
      <c r="AT60" s="2"/>
      <c r="AU60" s="2"/>
    </row>
    <row r="61" spans="3:47" ht="15" customHeight="1">
      <c r="C61" s="3"/>
      <c r="D61" s="2"/>
      <c r="E61" s="2"/>
      <c r="F61" s="2"/>
      <c r="G61" s="2"/>
      <c r="H61" s="2"/>
      <c r="I61" s="2"/>
      <c r="AO61" s="2"/>
      <c r="AP61" s="2"/>
      <c r="AQ61" s="2"/>
      <c r="AR61" s="2"/>
      <c r="AS61" s="2"/>
      <c r="AT61" s="2"/>
      <c r="AU61" s="2"/>
    </row>
    <row r="62" spans="3:47" ht="15" customHeight="1">
      <c r="C62" s="3"/>
      <c r="D62" s="2"/>
      <c r="E62" s="2"/>
      <c r="F62" s="2"/>
      <c r="G62" s="2"/>
      <c r="H62" s="2"/>
      <c r="I62" s="2"/>
      <c r="AO62" s="2"/>
      <c r="AP62" s="2"/>
      <c r="AQ62" s="2"/>
      <c r="AR62" s="2"/>
      <c r="AS62" s="2"/>
      <c r="AT62" s="2"/>
      <c r="AU62" s="2"/>
    </row>
    <row r="63" spans="3:47" ht="15" customHeight="1">
      <c r="C63" s="3"/>
      <c r="D63" s="2"/>
      <c r="E63" s="2"/>
      <c r="F63" s="2"/>
      <c r="G63" s="2"/>
      <c r="H63" s="2"/>
      <c r="I63" s="2"/>
      <c r="AO63" s="2"/>
      <c r="AP63" s="2"/>
      <c r="AQ63" s="2"/>
      <c r="AR63" s="2"/>
      <c r="AS63" s="2"/>
      <c r="AT63" s="2"/>
      <c r="AU63" s="2"/>
    </row>
    <row r="64" spans="3:47" ht="15" customHeight="1">
      <c r="C64" s="3"/>
      <c r="D64" s="2"/>
      <c r="E64" s="2"/>
      <c r="F64" s="2"/>
      <c r="G64" s="2"/>
      <c r="H64" s="2"/>
      <c r="I64" s="2"/>
      <c r="AO64" s="2"/>
      <c r="AP64" s="2"/>
      <c r="AQ64" s="2"/>
      <c r="AR64" s="2"/>
      <c r="AS64" s="2"/>
      <c r="AT64" s="2"/>
      <c r="AU64" s="2"/>
    </row>
    <row r="65" spans="3:47" ht="15" customHeight="1">
      <c r="C65" s="3"/>
      <c r="D65" s="2"/>
      <c r="E65" s="2"/>
      <c r="F65" s="2"/>
      <c r="G65" s="2"/>
      <c r="H65" s="2"/>
      <c r="I65" s="2"/>
      <c r="AO65" s="2"/>
      <c r="AP65" s="2"/>
      <c r="AQ65" s="2"/>
      <c r="AR65" s="2"/>
      <c r="AS65" s="2"/>
      <c r="AT65" s="2"/>
      <c r="AU65" s="2"/>
    </row>
    <row r="66" spans="3:47" ht="15" customHeight="1">
      <c r="C66" s="3"/>
      <c r="D66" s="2"/>
      <c r="E66" s="2"/>
      <c r="F66" s="2"/>
      <c r="G66" s="2"/>
      <c r="H66" s="2"/>
      <c r="I66" s="2"/>
      <c r="AO66" s="2"/>
      <c r="AP66" s="2"/>
      <c r="AQ66" s="2"/>
      <c r="AR66" s="2"/>
      <c r="AS66" s="2"/>
      <c r="AT66" s="2"/>
      <c r="AU66" s="2"/>
    </row>
    <row r="67" spans="3:47" ht="15" customHeight="1">
      <c r="C67" s="3"/>
      <c r="D67" s="2"/>
      <c r="E67" s="2"/>
      <c r="F67" s="2"/>
      <c r="G67" s="2"/>
      <c r="H67" s="2"/>
      <c r="I67" s="2"/>
      <c r="AO67" s="2"/>
      <c r="AP67" s="2"/>
      <c r="AQ67" s="2"/>
      <c r="AR67" s="2"/>
      <c r="AS67" s="2"/>
      <c r="AT67" s="2"/>
      <c r="AU67" s="2"/>
    </row>
    <row r="68" spans="3:47" ht="15" customHeight="1">
      <c r="C68" s="3"/>
      <c r="D68" s="2"/>
      <c r="E68" s="2"/>
      <c r="F68" s="2"/>
      <c r="G68" s="2"/>
      <c r="H68" s="2"/>
      <c r="I68" s="2"/>
      <c r="AO68" s="2"/>
      <c r="AP68" s="2"/>
      <c r="AQ68" s="2"/>
      <c r="AR68" s="2"/>
      <c r="AS68" s="2"/>
      <c r="AT68" s="2"/>
      <c r="AU68" s="2"/>
    </row>
    <row r="69" spans="3:47" ht="15" customHeight="1">
      <c r="C69" s="3"/>
      <c r="D69" s="2"/>
      <c r="E69" s="2"/>
      <c r="F69" s="2"/>
      <c r="G69" s="2"/>
      <c r="H69" s="2"/>
      <c r="I69" s="2"/>
      <c r="AO69" s="2"/>
      <c r="AP69" s="2"/>
      <c r="AQ69" s="2"/>
      <c r="AR69" s="2"/>
      <c r="AS69" s="2"/>
      <c r="AT69" s="2"/>
      <c r="AU69" s="2"/>
    </row>
    <row r="70" spans="3:47" ht="15" customHeight="1">
      <c r="C70" s="3"/>
      <c r="D70" s="2"/>
      <c r="E70" s="2"/>
      <c r="F70" s="2"/>
      <c r="G70" s="2"/>
      <c r="H70" s="2"/>
      <c r="I70" s="2"/>
      <c r="AO70" s="2"/>
      <c r="AP70" s="2"/>
      <c r="AQ70" s="2"/>
      <c r="AR70" s="2"/>
      <c r="AS70" s="2"/>
      <c r="AT70" s="2"/>
      <c r="AU70" s="2"/>
    </row>
    <row r="71" spans="3:47" ht="15" customHeight="1">
      <c r="C71" s="3"/>
      <c r="D71" s="2"/>
      <c r="E71" s="2"/>
      <c r="F71" s="2"/>
      <c r="G71" s="2"/>
      <c r="H71" s="2"/>
      <c r="I71" s="2"/>
      <c r="AO71" s="2"/>
      <c r="AP71" s="2"/>
      <c r="AQ71" s="2"/>
      <c r="AR71" s="2"/>
      <c r="AS71" s="2"/>
      <c r="AT71" s="2"/>
      <c r="AU71" s="2"/>
    </row>
    <row r="72" spans="5:47" ht="15" customHeight="1">
      <c r="E72" s="27">
        <v>1</v>
      </c>
      <c r="F72" s="26" t="s">
        <v>237</v>
      </c>
      <c r="G72" s="26"/>
      <c r="H72" s="26"/>
      <c r="I72" s="26"/>
      <c r="J72" s="26"/>
      <c r="K72" s="26"/>
      <c r="L72" s="26"/>
      <c r="M72" s="26"/>
      <c r="N72" s="26"/>
      <c r="O72" s="26"/>
      <c r="P72" s="26"/>
      <c r="Q72" s="26"/>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row>
    <row r="73" spans="5:47" ht="15" customHeight="1">
      <c r="E73" s="27"/>
      <c r="F73" s="10" t="s">
        <v>238</v>
      </c>
      <c r="G73" s="26" t="s">
        <v>239</v>
      </c>
      <c r="H73" s="26"/>
      <c r="I73" s="26"/>
      <c r="J73" s="26"/>
      <c r="K73" s="26"/>
      <c r="L73" s="26"/>
      <c r="M73" s="26"/>
      <c r="N73" s="26"/>
      <c r="O73" s="26"/>
      <c r="P73" s="26"/>
      <c r="Q73" s="26"/>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row>
    <row r="74" spans="5:47" ht="15" customHeight="1">
      <c r="E74" s="27"/>
      <c r="F74" s="10" t="s">
        <v>238</v>
      </c>
      <c r="G74" s="26" t="s">
        <v>240</v>
      </c>
      <c r="H74" s="26"/>
      <c r="I74" s="26"/>
      <c r="J74" s="26"/>
      <c r="K74" s="26"/>
      <c r="L74" s="26"/>
      <c r="M74" s="26"/>
      <c r="N74" s="26"/>
      <c r="O74" s="26"/>
      <c r="P74" s="26"/>
      <c r="Q74" s="26"/>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row>
    <row r="75" spans="5:47" ht="15" customHeight="1">
      <c r="E75" s="27"/>
      <c r="F75" s="26"/>
      <c r="G75" s="26"/>
      <c r="H75" s="26"/>
      <c r="I75" s="26"/>
      <c r="J75" s="26"/>
      <c r="K75" s="26"/>
      <c r="L75" s="26"/>
      <c r="M75" s="26"/>
      <c r="N75" s="26"/>
      <c r="O75" s="26"/>
      <c r="P75" s="26"/>
      <c r="Q75" s="26"/>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row>
    <row r="76" spans="5:47" ht="15" customHeight="1">
      <c r="E76" s="27">
        <v>2</v>
      </c>
      <c r="F76" s="26" t="s">
        <v>241</v>
      </c>
      <c r="G76" s="26"/>
      <c r="H76" s="26"/>
      <c r="I76" s="26"/>
      <c r="J76" s="26"/>
      <c r="K76" s="26"/>
      <c r="L76" s="26"/>
      <c r="M76" s="26"/>
      <c r="N76" s="26"/>
      <c r="O76" s="26"/>
      <c r="P76" s="26"/>
      <c r="Q76" s="26"/>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row>
    <row r="77" spans="5:47" ht="15" customHeight="1">
      <c r="E77" s="27"/>
      <c r="F77" s="10" t="s">
        <v>238</v>
      </c>
      <c r="G77" s="26" t="s">
        <v>242</v>
      </c>
      <c r="H77" s="26"/>
      <c r="I77" s="26"/>
      <c r="J77" s="26"/>
      <c r="K77" s="26"/>
      <c r="L77" s="26"/>
      <c r="M77" s="26"/>
      <c r="N77" s="26"/>
      <c r="O77" s="26"/>
      <c r="P77" s="26"/>
      <c r="Q77" s="26"/>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row>
    <row r="78" spans="5:47" ht="15" customHeight="1">
      <c r="E78" s="27"/>
      <c r="F78" s="10" t="s">
        <v>238</v>
      </c>
      <c r="G78" s="26" t="s">
        <v>243</v>
      </c>
      <c r="H78" s="26"/>
      <c r="I78" s="26"/>
      <c r="J78" s="26"/>
      <c r="K78" s="26"/>
      <c r="L78" s="26"/>
      <c r="M78" s="26"/>
      <c r="N78" s="26"/>
      <c r="O78" s="26"/>
      <c r="P78" s="26"/>
      <c r="Q78" s="26"/>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row>
    <row r="79" spans="5:47" ht="15" customHeight="1">
      <c r="E79" s="27"/>
      <c r="F79" s="10" t="s">
        <v>238</v>
      </c>
      <c r="G79" s="26" t="s">
        <v>244</v>
      </c>
      <c r="H79" s="26"/>
      <c r="I79" s="26"/>
      <c r="J79" s="26"/>
      <c r="K79" s="26"/>
      <c r="L79" s="26"/>
      <c r="M79" s="26"/>
      <c r="N79" s="26"/>
      <c r="O79" s="26"/>
      <c r="P79" s="26"/>
      <c r="Q79" s="26"/>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row>
    <row r="80" spans="5:47" ht="15" customHeight="1">
      <c r="E80" s="27"/>
      <c r="F80" s="10" t="s">
        <v>238</v>
      </c>
      <c r="G80" s="26" t="s">
        <v>245</v>
      </c>
      <c r="H80" s="26"/>
      <c r="I80" s="26"/>
      <c r="J80" s="26"/>
      <c r="K80" s="26"/>
      <c r="L80" s="26"/>
      <c r="M80" s="26"/>
      <c r="N80" s="26"/>
      <c r="O80" s="26"/>
      <c r="P80" s="26"/>
      <c r="Q80" s="26"/>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row>
    <row r="81" spans="5:47" ht="15" customHeight="1">
      <c r="E81" s="27"/>
      <c r="F81" s="26"/>
      <c r="G81" s="26"/>
      <c r="H81" s="26"/>
      <c r="I81" s="26"/>
      <c r="J81" s="26"/>
      <c r="K81" s="26"/>
      <c r="L81" s="26"/>
      <c r="M81" s="26"/>
      <c r="N81" s="26"/>
      <c r="O81" s="26"/>
      <c r="P81" s="26"/>
      <c r="Q81" s="26"/>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row>
    <row r="82" spans="5:47" ht="15" customHeight="1">
      <c r="E82" s="27">
        <v>3</v>
      </c>
      <c r="F82" s="26" t="s">
        <v>246</v>
      </c>
      <c r="G82" s="26"/>
      <c r="H82" s="26"/>
      <c r="I82" s="26"/>
      <c r="J82" s="26"/>
      <c r="K82" s="26"/>
      <c r="L82" s="26"/>
      <c r="M82" s="26"/>
      <c r="N82" s="26"/>
      <c r="O82" s="26"/>
      <c r="P82" s="26"/>
      <c r="Q82" s="26"/>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row>
    <row r="83" spans="5:47" ht="15" customHeight="1">
      <c r="E83" s="27"/>
      <c r="F83" s="10" t="s">
        <v>238</v>
      </c>
      <c r="G83" s="26" t="s">
        <v>247</v>
      </c>
      <c r="H83" s="26"/>
      <c r="I83" s="26"/>
      <c r="J83" s="26"/>
      <c r="K83" s="26"/>
      <c r="L83" s="26"/>
      <c r="M83" s="26"/>
      <c r="N83" s="26"/>
      <c r="O83" s="26"/>
      <c r="P83" s="26"/>
      <c r="Q83" s="26"/>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row>
    <row r="84" spans="5:47" ht="15" customHeight="1">
      <c r="E84" s="27"/>
      <c r="F84" s="10" t="s">
        <v>248</v>
      </c>
      <c r="G84" s="26" t="s">
        <v>249</v>
      </c>
      <c r="H84" s="26"/>
      <c r="I84" s="26"/>
      <c r="J84" s="26"/>
      <c r="K84" s="26"/>
      <c r="L84" s="26"/>
      <c r="M84" s="26"/>
      <c r="N84" s="26"/>
      <c r="O84" s="26"/>
      <c r="P84" s="26"/>
      <c r="Q84" s="26"/>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row>
    <row r="85" spans="5:47" ht="15" customHeight="1">
      <c r="E85" s="27"/>
      <c r="F85" s="10" t="s">
        <v>238</v>
      </c>
      <c r="G85" s="26" t="s">
        <v>250</v>
      </c>
      <c r="H85" s="26"/>
      <c r="I85" s="26"/>
      <c r="J85" s="26"/>
      <c r="K85" s="26"/>
      <c r="L85" s="26"/>
      <c r="M85" s="26"/>
      <c r="N85" s="26"/>
      <c r="O85" s="26"/>
      <c r="P85" s="26"/>
      <c r="Q85" s="26"/>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row>
    <row r="86" spans="5:47" ht="15" customHeight="1">
      <c r="E86" s="27"/>
      <c r="F86" s="10" t="s">
        <v>238</v>
      </c>
      <c r="G86" s="26" t="s">
        <v>251</v>
      </c>
      <c r="H86" s="26"/>
      <c r="I86" s="26"/>
      <c r="J86" s="26"/>
      <c r="K86" s="26"/>
      <c r="L86" s="26"/>
      <c r="M86" s="26"/>
      <c r="N86" s="26"/>
      <c r="O86" s="26"/>
      <c r="P86" s="26"/>
      <c r="Q86" s="26"/>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row>
    <row r="87" spans="5:47" ht="15" customHeight="1">
      <c r="E87" s="27"/>
      <c r="F87" s="10"/>
      <c r="G87" s="26"/>
      <c r="H87" s="26"/>
      <c r="I87" s="26"/>
      <c r="J87" s="26"/>
      <c r="K87" s="26"/>
      <c r="L87" s="26"/>
      <c r="M87" s="26"/>
      <c r="N87" s="26"/>
      <c r="O87" s="26"/>
      <c r="P87" s="26"/>
      <c r="Q87" s="26"/>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row>
    <row r="88" spans="3:47" ht="15" customHeight="1">
      <c r="C88" s="3"/>
      <c r="D88" s="2"/>
      <c r="E88" s="27">
        <v>4</v>
      </c>
      <c r="F88" s="26" t="s">
        <v>252</v>
      </c>
      <c r="G88" s="26"/>
      <c r="H88" s="26"/>
      <c r="I88" s="10"/>
      <c r="J88" s="26"/>
      <c r="P88" s="26"/>
      <c r="Q88" s="26"/>
      <c r="R88" s="21"/>
      <c r="S88" s="21"/>
      <c r="T88" s="21"/>
      <c r="AO88" s="2"/>
      <c r="AP88" s="2"/>
      <c r="AQ88" s="2"/>
      <c r="AR88" s="2"/>
      <c r="AS88" s="2"/>
      <c r="AT88" s="2"/>
      <c r="AU88" s="2"/>
    </row>
    <row r="89" spans="3:47" ht="15" customHeight="1">
      <c r="C89" s="3"/>
      <c r="D89" s="2"/>
      <c r="E89" s="27"/>
      <c r="F89" s="10" t="s">
        <v>238</v>
      </c>
      <c r="G89" s="26" t="s">
        <v>253</v>
      </c>
      <c r="H89" s="26"/>
      <c r="I89" s="10"/>
      <c r="J89" s="26"/>
      <c r="P89" s="26"/>
      <c r="Q89" s="26"/>
      <c r="R89" s="21"/>
      <c r="S89" s="21"/>
      <c r="T89" s="21"/>
      <c r="AO89" s="2"/>
      <c r="AP89" s="2"/>
      <c r="AQ89" s="2"/>
      <c r="AR89" s="2"/>
      <c r="AS89" s="2"/>
      <c r="AT89" s="2"/>
      <c r="AU89" s="2"/>
    </row>
    <row r="90" spans="3:47" ht="15" customHeight="1">
      <c r="C90" s="3"/>
      <c r="D90" s="2"/>
      <c r="E90" s="27"/>
      <c r="F90" s="10" t="s">
        <v>238</v>
      </c>
      <c r="G90" s="26" t="s">
        <v>254</v>
      </c>
      <c r="H90" s="26"/>
      <c r="I90" s="10"/>
      <c r="J90" s="26"/>
      <c r="P90" s="26"/>
      <c r="Q90" s="26"/>
      <c r="R90" s="21"/>
      <c r="S90" s="21"/>
      <c r="T90" s="21"/>
      <c r="AO90" s="2"/>
      <c r="AP90" s="2"/>
      <c r="AQ90" s="2"/>
      <c r="AR90" s="2"/>
      <c r="AS90" s="2"/>
      <c r="AT90" s="2"/>
      <c r="AU90" s="2"/>
    </row>
    <row r="91" spans="3:47" ht="15" customHeight="1">
      <c r="C91" s="3"/>
      <c r="D91" s="2"/>
      <c r="E91" s="27"/>
      <c r="F91" s="10"/>
      <c r="G91" s="26"/>
      <c r="H91" s="26"/>
      <c r="I91" s="26"/>
      <c r="J91" s="26"/>
      <c r="K91" s="26"/>
      <c r="L91" s="26"/>
      <c r="M91" s="26"/>
      <c r="N91" s="26"/>
      <c r="O91" s="26"/>
      <c r="P91" s="26"/>
      <c r="Q91" s="26"/>
      <c r="R91" s="21"/>
      <c r="S91" s="21"/>
      <c r="T91" s="21"/>
      <c r="AO91" s="2"/>
      <c r="AP91" s="2"/>
      <c r="AQ91" s="2"/>
      <c r="AR91" s="2"/>
      <c r="AS91" s="2"/>
      <c r="AT91" s="2"/>
      <c r="AU91" s="2"/>
    </row>
    <row r="92" spans="2:46" ht="15" customHeight="1">
      <c r="B92" s="3"/>
      <c r="C92" s="2"/>
      <c r="E92" s="27">
        <v>5</v>
      </c>
      <c r="F92" s="26" t="s">
        <v>29</v>
      </c>
      <c r="G92" s="26"/>
      <c r="H92" s="26"/>
      <c r="I92" s="10"/>
      <c r="J92" s="26"/>
      <c r="AO92" s="2"/>
      <c r="AP92" s="2"/>
      <c r="AQ92" s="2"/>
      <c r="AR92" s="2"/>
      <c r="AS92" s="2"/>
      <c r="AT92" s="2"/>
    </row>
    <row r="93" spans="2:46" ht="15" customHeight="1">
      <c r="B93" s="3"/>
      <c r="C93" s="2"/>
      <c r="D93" s="27"/>
      <c r="E93" s="27"/>
      <c r="F93" s="10" t="s">
        <v>21</v>
      </c>
      <c r="G93" s="26" t="s">
        <v>27</v>
      </c>
      <c r="H93" s="26"/>
      <c r="I93" s="10"/>
      <c r="J93" s="26"/>
      <c r="AO93" s="2"/>
      <c r="AP93" s="2"/>
      <c r="AQ93" s="2"/>
      <c r="AR93" s="2"/>
      <c r="AS93" s="2"/>
      <c r="AT93" s="2"/>
    </row>
    <row r="94" spans="3:47" ht="15" customHeight="1">
      <c r="C94" s="3"/>
      <c r="D94" s="2"/>
      <c r="E94" s="27"/>
      <c r="F94" s="10" t="s">
        <v>21</v>
      </c>
      <c r="G94" s="26" t="s">
        <v>28</v>
      </c>
      <c r="H94" s="26"/>
      <c r="I94" s="10"/>
      <c r="J94" s="26"/>
      <c r="AO94" s="2"/>
      <c r="AP94" s="2"/>
      <c r="AQ94" s="2"/>
      <c r="AR94" s="2"/>
      <c r="AS94" s="2"/>
      <c r="AT94" s="2"/>
      <c r="AU94" s="2"/>
    </row>
    <row r="95" spans="3:47" ht="15" customHeight="1">
      <c r="C95" s="3"/>
      <c r="D95" s="2"/>
      <c r="E95" s="27"/>
      <c r="F95" s="10"/>
      <c r="G95" s="26"/>
      <c r="H95" s="26"/>
      <c r="I95" s="10"/>
      <c r="J95" s="26"/>
      <c r="AO95" s="2"/>
      <c r="AP95" s="2"/>
      <c r="AQ95" s="2"/>
      <c r="AR95" s="2"/>
      <c r="AS95" s="2"/>
      <c r="AT95" s="2"/>
      <c r="AU95" s="2"/>
    </row>
    <row r="96" spans="3:47" ht="15" customHeight="1">
      <c r="C96" s="3"/>
      <c r="D96" s="2"/>
      <c r="E96" s="27">
        <v>6</v>
      </c>
      <c r="F96" s="26" t="s">
        <v>94</v>
      </c>
      <c r="G96" s="26"/>
      <c r="H96" s="10"/>
      <c r="I96" s="26"/>
      <c r="AO96" s="2"/>
      <c r="AP96" s="2"/>
      <c r="AQ96" s="2"/>
      <c r="AR96" s="2"/>
      <c r="AS96" s="2"/>
      <c r="AT96" s="2"/>
      <c r="AU96" s="2"/>
    </row>
    <row r="97" spans="3:47" ht="15" customHeight="1">
      <c r="C97" s="3"/>
      <c r="D97" s="2"/>
      <c r="F97" s="10" t="s">
        <v>21</v>
      </c>
      <c r="G97" s="26" t="s">
        <v>95</v>
      </c>
      <c r="H97" s="10"/>
      <c r="I97" s="26"/>
      <c r="AO97" s="2"/>
      <c r="AP97" s="2"/>
      <c r="AQ97" s="2"/>
      <c r="AR97" s="2"/>
      <c r="AS97" s="2"/>
      <c r="AT97" s="2"/>
      <c r="AU97" s="2"/>
    </row>
    <row r="98" spans="3:47" ht="15" customHeight="1">
      <c r="C98" s="3"/>
      <c r="D98" s="2"/>
      <c r="E98" s="27"/>
      <c r="F98" s="10" t="s">
        <v>21</v>
      </c>
      <c r="G98" s="26" t="s">
        <v>132</v>
      </c>
      <c r="H98" s="26"/>
      <c r="I98" s="10"/>
      <c r="J98" s="26"/>
      <c r="AO98" s="2"/>
      <c r="AP98" s="2"/>
      <c r="AQ98" s="2"/>
      <c r="AR98" s="2"/>
      <c r="AS98" s="2"/>
      <c r="AT98" s="2"/>
      <c r="AU98" s="2"/>
    </row>
    <row r="99" spans="3:47" ht="15" customHeight="1">
      <c r="C99" s="3"/>
      <c r="D99" s="2"/>
      <c r="E99" s="27"/>
      <c r="F99" s="10"/>
      <c r="G99" s="26"/>
      <c r="H99" s="26"/>
      <c r="I99" s="10"/>
      <c r="J99" s="26"/>
      <c r="AO99" s="2"/>
      <c r="AP99" s="2"/>
      <c r="AQ99" s="2"/>
      <c r="AR99" s="2"/>
      <c r="AS99" s="2"/>
      <c r="AT99" s="2"/>
      <c r="AU99" s="2"/>
    </row>
    <row r="100" spans="3:47" ht="15" customHeight="1">
      <c r="C100" s="3"/>
      <c r="D100" s="2"/>
      <c r="E100" s="27"/>
      <c r="F100" s="10"/>
      <c r="G100" s="26"/>
      <c r="H100" s="26"/>
      <c r="I100" s="10"/>
      <c r="J100" s="26"/>
      <c r="AO100" s="2"/>
      <c r="AP100" s="2"/>
      <c r="AQ100" s="2"/>
      <c r="AR100" s="2"/>
      <c r="AS100" s="2"/>
      <c r="AT100" s="2"/>
      <c r="AU100" s="2"/>
    </row>
    <row r="101" spans="3:47" ht="15" customHeight="1">
      <c r="C101" s="3"/>
      <c r="D101" s="2"/>
      <c r="E101" s="27"/>
      <c r="F101" s="10"/>
      <c r="G101" s="26"/>
      <c r="H101" s="26"/>
      <c r="I101" s="10"/>
      <c r="J101" s="26"/>
      <c r="AO101" s="2"/>
      <c r="AP101" s="2"/>
      <c r="AQ101" s="2"/>
      <c r="AR101" s="2"/>
      <c r="AS101" s="2"/>
      <c r="AT101" s="2"/>
      <c r="AU101" s="2"/>
    </row>
    <row r="102" spans="3:47" ht="15" customHeight="1">
      <c r="C102" s="3"/>
      <c r="D102" s="2"/>
      <c r="E102" s="27"/>
      <c r="F102" s="10"/>
      <c r="G102" s="26"/>
      <c r="H102" s="26"/>
      <c r="I102" s="10"/>
      <c r="J102" s="26"/>
      <c r="AO102" s="2"/>
      <c r="AP102" s="2"/>
      <c r="AQ102" s="2"/>
      <c r="AR102" s="2"/>
      <c r="AS102" s="2"/>
      <c r="AT102" s="2"/>
      <c r="AU102" s="2"/>
    </row>
    <row r="103" spans="3:47" ht="15" customHeight="1">
      <c r="C103" s="3"/>
      <c r="D103" s="2"/>
      <c r="E103" s="27"/>
      <c r="F103" s="10"/>
      <c r="G103" s="26"/>
      <c r="H103" s="26"/>
      <c r="I103" s="10"/>
      <c r="J103" s="26"/>
      <c r="AO103" s="2"/>
      <c r="AP103" s="2"/>
      <c r="AQ103" s="2"/>
      <c r="AR103" s="2"/>
      <c r="AS103" s="2"/>
      <c r="AT103" s="2"/>
      <c r="AU103" s="2"/>
    </row>
    <row r="104" spans="3:47" ht="15" customHeight="1">
      <c r="C104" s="3"/>
      <c r="D104" s="2"/>
      <c r="E104" s="27"/>
      <c r="F104" s="10"/>
      <c r="G104" s="26"/>
      <c r="H104" s="26"/>
      <c r="I104" s="10"/>
      <c r="J104" s="26"/>
      <c r="AO104" s="2"/>
      <c r="AP104" s="2"/>
      <c r="AQ104" s="2"/>
      <c r="AR104" s="2"/>
      <c r="AS104" s="2"/>
      <c r="AT104" s="2"/>
      <c r="AU104" s="2"/>
    </row>
    <row r="105" spans="3:47" ht="15" customHeight="1">
      <c r="C105" s="3"/>
      <c r="D105" s="2"/>
      <c r="E105" s="27"/>
      <c r="F105" s="10"/>
      <c r="G105" s="26"/>
      <c r="H105" s="26"/>
      <c r="I105" s="10"/>
      <c r="J105" s="26"/>
      <c r="AO105" s="2"/>
      <c r="AP105" s="2"/>
      <c r="AQ105" s="2"/>
      <c r="AR105" s="2"/>
      <c r="AS105" s="2"/>
      <c r="AT105" s="2"/>
      <c r="AU105" s="2"/>
    </row>
    <row r="106" spans="3:47" ht="15" customHeight="1">
      <c r="C106" s="3"/>
      <c r="D106" s="2"/>
      <c r="E106" s="27"/>
      <c r="F106" s="10"/>
      <c r="G106" s="26"/>
      <c r="H106" s="26"/>
      <c r="I106" s="10"/>
      <c r="J106" s="26"/>
      <c r="AO106" s="2"/>
      <c r="AP106" s="2"/>
      <c r="AQ106" s="2"/>
      <c r="AR106" s="2"/>
      <c r="AS106" s="2"/>
      <c r="AT106" s="2"/>
      <c r="AU106" s="2"/>
    </row>
    <row r="107" spans="3:47" ht="15" customHeight="1">
      <c r="C107" s="3"/>
      <c r="D107" s="2"/>
      <c r="E107" s="27"/>
      <c r="F107" s="10"/>
      <c r="G107" s="26"/>
      <c r="H107" s="26"/>
      <c r="I107" s="10"/>
      <c r="J107" s="26"/>
      <c r="AO107" s="2"/>
      <c r="AP107" s="2"/>
      <c r="AQ107" s="2"/>
      <c r="AR107" s="2"/>
      <c r="AS107" s="2"/>
      <c r="AT107" s="2"/>
      <c r="AU107" s="2"/>
    </row>
    <row r="108" spans="3:47" ht="15" customHeight="1">
      <c r="C108" s="3"/>
      <c r="D108" s="2"/>
      <c r="E108" s="27"/>
      <c r="F108" s="10"/>
      <c r="G108" s="26"/>
      <c r="H108" s="26"/>
      <c r="I108" s="10"/>
      <c r="J108" s="26"/>
      <c r="AO108" s="2"/>
      <c r="AP108" s="2"/>
      <c r="AQ108" s="2"/>
      <c r="AR108" s="2"/>
      <c r="AS108" s="2"/>
      <c r="AT108" s="2"/>
      <c r="AU108" s="2"/>
    </row>
    <row r="109" spans="3:47" ht="15" customHeight="1">
      <c r="C109" s="3"/>
      <c r="D109" s="2"/>
      <c r="E109" s="27"/>
      <c r="F109" s="10"/>
      <c r="G109" s="26"/>
      <c r="H109" s="26"/>
      <c r="I109" s="10"/>
      <c r="J109" s="26"/>
      <c r="AO109" s="2"/>
      <c r="AP109" s="2"/>
      <c r="AQ109" s="2"/>
      <c r="AR109" s="2"/>
      <c r="AS109" s="2"/>
      <c r="AT109" s="2"/>
      <c r="AU109" s="2"/>
    </row>
    <row r="110" spans="3:47" ht="15" customHeight="1">
      <c r="C110" s="3"/>
      <c r="D110" s="2"/>
      <c r="E110" s="27"/>
      <c r="F110" s="2"/>
      <c r="G110" s="2"/>
      <c r="H110" s="2"/>
      <c r="I110" s="2"/>
      <c r="AO110" s="2"/>
      <c r="AP110" s="2"/>
      <c r="AQ110" s="2"/>
      <c r="AR110" s="2"/>
      <c r="AS110" s="2"/>
      <c r="AT110" s="2"/>
      <c r="AU110" s="2"/>
    </row>
    <row r="111" spans="3:47" ht="15" customHeight="1">
      <c r="C111" s="3"/>
      <c r="D111" s="2"/>
      <c r="E111" s="27"/>
      <c r="F111" s="2"/>
      <c r="G111" s="2"/>
      <c r="H111" s="2"/>
      <c r="I111" s="2"/>
      <c r="AO111" s="2"/>
      <c r="AP111" s="2"/>
      <c r="AQ111" s="2"/>
      <c r="AR111" s="2"/>
      <c r="AS111" s="2"/>
      <c r="AT111" s="2"/>
      <c r="AU111" s="2"/>
    </row>
    <row r="112" spans="3:47" ht="15" customHeight="1">
      <c r="C112" s="3"/>
      <c r="D112" s="2"/>
      <c r="E112" s="27"/>
      <c r="F112" s="2"/>
      <c r="G112" s="2"/>
      <c r="H112" s="2"/>
      <c r="I112" s="2"/>
      <c r="AO112" s="2"/>
      <c r="AP112" s="2"/>
      <c r="AQ112" s="2"/>
      <c r="AR112" s="2"/>
      <c r="AS112" s="2"/>
      <c r="AT112" s="2"/>
      <c r="AU112" s="2"/>
    </row>
    <row r="113" spans="3:47" ht="15" customHeight="1">
      <c r="C113" s="3"/>
      <c r="D113" s="2"/>
      <c r="E113" s="27"/>
      <c r="F113" s="2"/>
      <c r="G113" s="2"/>
      <c r="H113" s="2"/>
      <c r="I113" s="2"/>
      <c r="AO113" s="2"/>
      <c r="AP113" s="2"/>
      <c r="AQ113" s="2"/>
      <c r="AR113" s="2"/>
      <c r="AS113" s="2"/>
      <c r="AT113" s="2"/>
      <c r="AU113" s="2"/>
    </row>
    <row r="114" spans="3:47" ht="15" customHeight="1">
      <c r="C114" s="3"/>
      <c r="D114" s="2"/>
      <c r="E114" s="27"/>
      <c r="F114" s="2"/>
      <c r="G114" s="2"/>
      <c r="H114" s="2"/>
      <c r="I114" s="2"/>
      <c r="AO114" s="2"/>
      <c r="AP114" s="2"/>
      <c r="AQ114" s="2"/>
      <c r="AR114" s="2"/>
      <c r="AS114" s="2"/>
      <c r="AT114" s="2"/>
      <c r="AU114" s="2"/>
    </row>
    <row r="115" spans="3:47" ht="15" customHeight="1">
      <c r="C115" s="3"/>
      <c r="D115" s="2"/>
      <c r="E115" s="27"/>
      <c r="F115" s="2"/>
      <c r="G115" s="2"/>
      <c r="H115" s="2"/>
      <c r="I115" s="2"/>
      <c r="AO115" s="2"/>
      <c r="AP115" s="2"/>
      <c r="AQ115" s="2"/>
      <c r="AR115" s="2"/>
      <c r="AS115" s="2"/>
      <c r="AT115" s="2"/>
      <c r="AU115" s="2"/>
    </row>
    <row r="116" spans="3:47" ht="15" customHeight="1">
      <c r="C116" s="3"/>
      <c r="D116" s="2"/>
      <c r="E116" s="27"/>
      <c r="F116" s="26"/>
      <c r="G116" s="26"/>
      <c r="H116" s="26"/>
      <c r="I116" s="26"/>
      <c r="J116" s="26"/>
      <c r="K116" s="26"/>
      <c r="L116" s="26"/>
      <c r="M116" s="26"/>
      <c r="N116" s="26"/>
      <c r="O116" s="26"/>
      <c r="P116" s="10"/>
      <c r="Q116" s="10"/>
      <c r="AO116" s="2"/>
      <c r="AP116" s="2"/>
      <c r="AQ116" s="2"/>
      <c r="AR116" s="2"/>
      <c r="AS116" s="2"/>
      <c r="AT116" s="2"/>
      <c r="AU116" s="2"/>
    </row>
    <row r="117" spans="3:47" ht="15" customHeight="1">
      <c r="C117" s="3"/>
      <c r="D117" s="2"/>
      <c r="E117" s="27"/>
      <c r="F117" s="26"/>
      <c r="G117" s="26"/>
      <c r="H117" s="26"/>
      <c r="I117" s="26"/>
      <c r="J117" s="26"/>
      <c r="K117" s="26"/>
      <c r="L117" s="26"/>
      <c r="M117" s="26"/>
      <c r="N117" s="26"/>
      <c r="O117" s="26"/>
      <c r="P117" s="10"/>
      <c r="Q117" s="10"/>
      <c r="AO117" s="2"/>
      <c r="AP117" s="2"/>
      <c r="AQ117" s="2"/>
      <c r="AR117" s="2"/>
      <c r="AS117" s="2"/>
      <c r="AT117" s="2"/>
      <c r="AU117" s="2"/>
    </row>
    <row r="118" spans="3:47" ht="15" customHeight="1">
      <c r="C118" s="3"/>
      <c r="D118" s="2"/>
      <c r="E118" s="27"/>
      <c r="F118" s="26"/>
      <c r="G118" s="26"/>
      <c r="H118" s="26"/>
      <c r="I118" s="26"/>
      <c r="J118" s="26"/>
      <c r="K118" s="26"/>
      <c r="L118" s="26"/>
      <c r="M118" s="26"/>
      <c r="N118" s="26"/>
      <c r="O118" s="26"/>
      <c r="P118" s="10"/>
      <c r="Q118" s="10"/>
      <c r="AO118" s="2"/>
      <c r="AP118" s="2"/>
      <c r="AQ118" s="2"/>
      <c r="AR118" s="2"/>
      <c r="AS118" s="2"/>
      <c r="AT118" s="2"/>
      <c r="AU118" s="2"/>
    </row>
    <row r="119" spans="3:47" ht="15" customHeight="1" thickBot="1">
      <c r="C119" s="3"/>
      <c r="D119" s="2"/>
      <c r="E119" s="27"/>
      <c r="F119" s="26"/>
      <c r="G119" s="26"/>
      <c r="H119" s="26"/>
      <c r="I119" s="26"/>
      <c r="J119" s="26"/>
      <c r="K119" s="26"/>
      <c r="L119" s="26"/>
      <c r="M119" s="26"/>
      <c r="N119" s="26"/>
      <c r="O119" s="26"/>
      <c r="P119" s="10"/>
      <c r="Q119" s="10"/>
      <c r="AO119" s="2"/>
      <c r="AP119" s="2"/>
      <c r="AQ119" s="2"/>
      <c r="AR119" s="2"/>
      <c r="AS119" s="2"/>
      <c r="AT119" s="2"/>
      <c r="AU119" s="2"/>
    </row>
    <row r="120" spans="2:47" ht="24.75" customHeight="1" thickBot="1" thickTop="1">
      <c r="B120" s="104" t="s">
        <v>142</v>
      </c>
      <c r="C120" s="105"/>
      <c r="D120" s="105"/>
      <c r="E120" s="105"/>
      <c r="F120" s="105"/>
      <c r="G120" s="105"/>
      <c r="H120" s="105"/>
      <c r="I120" s="105"/>
      <c r="J120" s="105"/>
      <c r="K120" s="105"/>
      <c r="L120" s="105"/>
      <c r="M120" s="105"/>
      <c r="N120" s="105"/>
      <c r="O120" s="105"/>
      <c r="P120" s="105"/>
      <c r="Q120" s="105"/>
      <c r="R120" s="105"/>
      <c r="S120" s="105"/>
      <c r="T120" s="105"/>
      <c r="U120" s="105"/>
      <c r="V120" s="105"/>
      <c r="W120" s="105"/>
      <c r="X120" s="105"/>
      <c r="Y120" s="105"/>
      <c r="Z120" s="105"/>
      <c r="AA120" s="105"/>
      <c r="AB120" s="105"/>
      <c r="AC120" s="105"/>
      <c r="AD120" s="105"/>
      <c r="AE120" s="105"/>
      <c r="AF120" s="105"/>
      <c r="AG120" s="105"/>
      <c r="AH120" s="105"/>
      <c r="AI120" s="105"/>
      <c r="AJ120" s="105"/>
      <c r="AK120" s="105"/>
      <c r="AL120" s="105"/>
      <c r="AM120" s="105"/>
      <c r="AN120" s="105"/>
      <c r="AO120" s="105"/>
      <c r="AP120" s="105"/>
      <c r="AQ120" s="105"/>
      <c r="AR120" s="105"/>
      <c r="AS120" s="105"/>
      <c r="AT120" s="105"/>
      <c r="AU120" s="106"/>
    </row>
    <row r="121" spans="2:47" ht="15" customHeight="1" thickTop="1">
      <c r="B121" s="12"/>
      <c r="I121" s="2"/>
      <c r="AO121" s="2"/>
      <c r="AP121" s="2"/>
      <c r="AQ121" s="2"/>
      <c r="AR121" s="2"/>
      <c r="AS121" s="2"/>
      <c r="AT121" s="2"/>
      <c r="AU121" s="2"/>
    </row>
    <row r="122" spans="2:40" ht="15" customHeight="1">
      <c r="B122" s="34" t="s">
        <v>21</v>
      </c>
      <c r="C122" s="35" t="s">
        <v>20</v>
      </c>
      <c r="D122" s="36"/>
      <c r="E122" s="36"/>
      <c r="F122" s="36"/>
      <c r="G122" s="36"/>
      <c r="I122" s="2"/>
      <c r="J122" s="269" t="s">
        <v>171</v>
      </c>
      <c r="K122" s="269"/>
      <c r="L122" s="269"/>
      <c r="M122" s="269"/>
      <c r="N122" s="269"/>
      <c r="O122" s="269"/>
      <c r="P122" s="269"/>
      <c r="Q122" s="269"/>
      <c r="R122" s="269"/>
      <c r="S122" s="269"/>
      <c r="T122" s="269"/>
      <c r="U122" s="269"/>
      <c r="V122" s="269"/>
      <c r="W122" s="269"/>
      <c r="X122" s="269"/>
      <c r="Y122" s="269"/>
      <c r="Z122" s="269"/>
      <c r="AA122" s="269"/>
      <c r="AN122" s="1"/>
    </row>
    <row r="123" spans="2:47" ht="7.5" customHeight="1">
      <c r="B123" s="12"/>
      <c r="I123" s="2"/>
      <c r="AO123" s="2"/>
      <c r="AP123" s="2"/>
      <c r="AQ123" s="2"/>
      <c r="AR123" s="2"/>
      <c r="AS123" s="2"/>
      <c r="AT123" s="2"/>
      <c r="AU123" s="2"/>
    </row>
    <row r="124" spans="2:47" ht="15" customHeight="1">
      <c r="B124" s="88" t="s">
        <v>99</v>
      </c>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133" t="s">
        <v>130</v>
      </c>
      <c r="AE124" s="134"/>
      <c r="AF124" s="134"/>
      <c r="AG124" s="134"/>
      <c r="AH124" s="134"/>
      <c r="AI124" s="134"/>
      <c r="AJ124" s="134"/>
      <c r="AK124" s="135"/>
      <c r="AL124" s="88" t="s">
        <v>100</v>
      </c>
      <c r="AM124" s="88"/>
      <c r="AN124" s="88"/>
      <c r="AO124" s="88"/>
      <c r="AP124" s="88"/>
      <c r="AQ124" s="88"/>
      <c r="AR124" s="88"/>
      <c r="AS124" s="88"/>
      <c r="AT124" s="88"/>
      <c r="AU124" s="88"/>
    </row>
    <row r="125" spans="2:47" ht="82.5" customHeight="1">
      <c r="B125" s="139" t="s">
        <v>172</v>
      </c>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c r="AA125" s="140"/>
      <c r="AB125" s="140"/>
      <c r="AC125" s="141"/>
      <c r="AD125" s="90" t="s">
        <v>173</v>
      </c>
      <c r="AE125" s="90"/>
      <c r="AF125" s="90"/>
      <c r="AG125" s="90"/>
      <c r="AH125" s="90"/>
      <c r="AI125" s="90"/>
      <c r="AJ125" s="90"/>
      <c r="AK125" s="90"/>
      <c r="AL125" s="107" t="s">
        <v>174</v>
      </c>
      <c r="AM125" s="107"/>
      <c r="AN125" s="107"/>
      <c r="AO125" s="107"/>
      <c r="AP125" s="107"/>
      <c r="AQ125" s="107"/>
      <c r="AR125" s="107"/>
      <c r="AS125" s="107"/>
      <c r="AT125" s="107"/>
      <c r="AU125" s="108"/>
    </row>
    <row r="126" spans="2:47" ht="15" customHeight="1">
      <c r="B126" s="88" t="s">
        <v>101</v>
      </c>
      <c r="C126" s="88"/>
      <c r="D126" s="88"/>
      <c r="E126" s="88"/>
      <c r="F126" s="88"/>
      <c r="G126" s="88"/>
      <c r="H126" s="88"/>
      <c r="I126" s="88"/>
      <c r="J126" s="152" t="s">
        <v>175</v>
      </c>
      <c r="K126" s="153"/>
      <c r="L126" s="153"/>
      <c r="M126" s="153"/>
      <c r="N126" s="153"/>
      <c r="O126" s="153"/>
      <c r="P126" s="153"/>
      <c r="Q126" s="153"/>
      <c r="R126" s="153"/>
      <c r="S126" s="153"/>
      <c r="T126" s="153"/>
      <c r="U126" s="153"/>
      <c r="V126" s="153"/>
      <c r="W126" s="153"/>
      <c r="X126" s="153"/>
      <c r="Y126" s="153"/>
      <c r="Z126" s="153"/>
      <c r="AA126" s="153"/>
      <c r="AB126" s="153"/>
      <c r="AC126" s="154"/>
      <c r="AD126" s="88" t="s">
        <v>102</v>
      </c>
      <c r="AE126" s="88"/>
      <c r="AF126" s="88"/>
      <c r="AG126" s="88"/>
      <c r="AH126" s="88"/>
      <c r="AI126" s="88"/>
      <c r="AJ126" s="88"/>
      <c r="AK126" s="88"/>
      <c r="AL126" s="80" t="s">
        <v>176</v>
      </c>
      <c r="AM126" s="80"/>
      <c r="AN126" s="80"/>
      <c r="AO126" s="80"/>
      <c r="AP126" s="80"/>
      <c r="AQ126" s="80"/>
      <c r="AR126" s="80"/>
      <c r="AS126" s="80"/>
      <c r="AT126" s="80"/>
      <c r="AU126" s="80"/>
    </row>
    <row r="127" spans="2:47" s="7" customFormat="1" ht="30" customHeight="1">
      <c r="B127" s="93" t="s">
        <v>103</v>
      </c>
      <c r="C127" s="93"/>
      <c r="D127" s="93"/>
      <c r="E127" s="93"/>
      <c r="F127" s="93"/>
      <c r="G127" s="93"/>
      <c r="H127" s="93"/>
      <c r="I127" s="93"/>
      <c r="J127" s="109" t="s">
        <v>177</v>
      </c>
      <c r="K127" s="107"/>
      <c r="L127" s="107"/>
      <c r="M127" s="107"/>
      <c r="N127" s="107"/>
      <c r="O127" s="107"/>
      <c r="P127" s="107"/>
      <c r="Q127" s="107"/>
      <c r="R127" s="107"/>
      <c r="S127" s="107"/>
      <c r="T127" s="107"/>
      <c r="U127" s="107"/>
      <c r="V127" s="107"/>
      <c r="W127" s="107"/>
      <c r="X127" s="107"/>
      <c r="Y127" s="107"/>
      <c r="Z127" s="107"/>
      <c r="AA127" s="107"/>
      <c r="AB127" s="107"/>
      <c r="AC127" s="108"/>
      <c r="AD127" s="93" t="s">
        <v>104</v>
      </c>
      <c r="AE127" s="93"/>
      <c r="AF127" s="93"/>
      <c r="AG127" s="93"/>
      <c r="AH127" s="93"/>
      <c r="AI127" s="93"/>
      <c r="AJ127" s="93"/>
      <c r="AK127" s="93"/>
      <c r="AL127" s="109" t="s">
        <v>236</v>
      </c>
      <c r="AM127" s="107"/>
      <c r="AN127" s="107"/>
      <c r="AO127" s="107"/>
      <c r="AP127" s="107"/>
      <c r="AQ127" s="107"/>
      <c r="AR127" s="107"/>
      <c r="AS127" s="107"/>
      <c r="AT127" s="107"/>
      <c r="AU127" s="108"/>
    </row>
    <row r="128" spans="2:47" ht="15" customHeight="1">
      <c r="B128" s="88" t="s">
        <v>105</v>
      </c>
      <c r="C128" s="88"/>
      <c r="D128" s="88"/>
      <c r="E128" s="88"/>
      <c r="F128" s="88"/>
      <c r="G128" s="88"/>
      <c r="H128" s="88"/>
      <c r="I128" s="88"/>
      <c r="J128" s="152" t="s">
        <v>178</v>
      </c>
      <c r="K128" s="153"/>
      <c r="L128" s="153"/>
      <c r="M128" s="153"/>
      <c r="N128" s="153"/>
      <c r="O128" s="153"/>
      <c r="P128" s="153"/>
      <c r="Q128" s="153"/>
      <c r="R128" s="153"/>
      <c r="S128" s="153"/>
      <c r="T128" s="153"/>
      <c r="U128" s="153"/>
      <c r="V128" s="153"/>
      <c r="W128" s="153"/>
      <c r="X128" s="153"/>
      <c r="Y128" s="153"/>
      <c r="Z128" s="153"/>
      <c r="AA128" s="153"/>
      <c r="AB128" s="153"/>
      <c r="AC128" s="153"/>
      <c r="AD128" s="88" t="s">
        <v>106</v>
      </c>
      <c r="AE128" s="88"/>
      <c r="AF128" s="88"/>
      <c r="AG128" s="88"/>
      <c r="AH128" s="88"/>
      <c r="AI128" s="88"/>
      <c r="AJ128" s="88"/>
      <c r="AK128" s="88"/>
      <c r="AL128" s="154" t="s">
        <v>179</v>
      </c>
      <c r="AM128" s="80"/>
      <c r="AN128" s="80"/>
      <c r="AO128" s="80"/>
      <c r="AP128" s="80"/>
      <c r="AQ128" s="80"/>
      <c r="AR128" s="80"/>
      <c r="AS128" s="80"/>
      <c r="AT128" s="80"/>
      <c r="AU128" s="80"/>
    </row>
    <row r="129" spans="2:47" s="7" customFormat="1" ht="71.25" customHeight="1">
      <c r="B129" s="266" t="s">
        <v>107</v>
      </c>
      <c r="C129" s="267"/>
      <c r="D129" s="267"/>
      <c r="E129" s="267"/>
      <c r="F129" s="267"/>
      <c r="G129" s="267"/>
      <c r="H129" s="267"/>
      <c r="I129" s="268"/>
      <c r="J129" s="109" t="s">
        <v>180</v>
      </c>
      <c r="K129" s="107"/>
      <c r="L129" s="107"/>
      <c r="M129" s="107"/>
      <c r="N129" s="107"/>
      <c r="O129" s="107"/>
      <c r="P129" s="107"/>
      <c r="Q129" s="107"/>
      <c r="R129" s="107"/>
      <c r="S129" s="107"/>
      <c r="T129" s="107"/>
      <c r="U129" s="107"/>
      <c r="V129" s="107"/>
      <c r="W129" s="107"/>
      <c r="X129" s="107"/>
      <c r="Y129" s="107"/>
      <c r="Z129" s="107"/>
      <c r="AA129" s="107"/>
      <c r="AB129" s="107"/>
      <c r="AC129" s="108"/>
      <c r="AD129" s="93" t="s">
        <v>108</v>
      </c>
      <c r="AE129" s="93"/>
      <c r="AF129" s="93"/>
      <c r="AG129" s="93"/>
      <c r="AH129" s="93"/>
      <c r="AI129" s="93"/>
      <c r="AJ129" s="93"/>
      <c r="AK129" s="93"/>
      <c r="AL129" s="109" t="s">
        <v>181</v>
      </c>
      <c r="AM129" s="107"/>
      <c r="AN129" s="107"/>
      <c r="AO129" s="107"/>
      <c r="AP129" s="107"/>
      <c r="AQ129" s="107"/>
      <c r="AR129" s="107"/>
      <c r="AS129" s="107"/>
      <c r="AT129" s="107"/>
      <c r="AU129" s="108"/>
    </row>
    <row r="130" spans="2:47" ht="59.25" customHeight="1">
      <c r="B130" s="88" t="s">
        <v>38</v>
      </c>
      <c r="C130" s="88"/>
      <c r="D130" s="88"/>
      <c r="E130" s="88"/>
      <c r="F130" s="88"/>
      <c r="G130" s="88"/>
      <c r="H130" s="88"/>
      <c r="I130" s="88"/>
      <c r="J130" s="216" t="s">
        <v>255</v>
      </c>
      <c r="K130" s="217"/>
      <c r="L130" s="217"/>
      <c r="M130" s="217"/>
      <c r="N130" s="217"/>
      <c r="O130" s="217"/>
      <c r="P130" s="217"/>
      <c r="Q130" s="217"/>
      <c r="R130" s="217"/>
      <c r="S130" s="217"/>
      <c r="T130" s="217"/>
      <c r="U130" s="217"/>
      <c r="V130" s="217"/>
      <c r="W130" s="217"/>
      <c r="X130" s="217"/>
      <c r="Y130" s="217"/>
      <c r="Z130" s="217"/>
      <c r="AA130" s="217"/>
      <c r="AB130" s="217"/>
      <c r="AC130" s="217"/>
      <c r="AD130" s="217"/>
      <c r="AE130" s="217"/>
      <c r="AF130" s="217"/>
      <c r="AG130" s="217"/>
      <c r="AH130" s="217"/>
      <c r="AI130" s="217"/>
      <c r="AJ130" s="217"/>
      <c r="AK130" s="217"/>
      <c r="AL130" s="217"/>
      <c r="AM130" s="217"/>
      <c r="AN130" s="217"/>
      <c r="AO130" s="217"/>
      <c r="AP130" s="217"/>
      <c r="AQ130" s="217"/>
      <c r="AR130" s="217"/>
      <c r="AS130" s="217"/>
      <c r="AT130" s="217"/>
      <c r="AU130" s="218"/>
    </row>
    <row r="131" spans="2:47" ht="15" customHeight="1">
      <c r="B131" s="12"/>
      <c r="I131" s="2"/>
      <c r="AO131" s="2"/>
      <c r="AP131" s="2"/>
      <c r="AQ131" s="2"/>
      <c r="AR131" s="2"/>
      <c r="AS131" s="2"/>
      <c r="AT131" s="2"/>
      <c r="AU131" s="2"/>
    </row>
    <row r="132" spans="2:47" ht="15" customHeight="1">
      <c r="B132" s="12"/>
      <c r="I132" s="2"/>
      <c r="AO132" s="2"/>
      <c r="AP132" s="2"/>
      <c r="AQ132" s="2"/>
      <c r="AR132" s="2"/>
      <c r="AS132" s="2"/>
      <c r="AT132" s="2"/>
      <c r="AU132" s="2"/>
    </row>
    <row r="133" spans="2:47" ht="15" customHeight="1">
      <c r="B133" s="34" t="s">
        <v>21</v>
      </c>
      <c r="C133" s="35" t="s">
        <v>22</v>
      </c>
      <c r="D133" s="36"/>
      <c r="E133" s="36"/>
      <c r="F133" s="36"/>
      <c r="G133" s="36"/>
      <c r="I133" s="2"/>
      <c r="AM133" s="270" t="s">
        <v>37</v>
      </c>
      <c r="AN133" s="270"/>
      <c r="AO133" s="270"/>
      <c r="AP133" s="270"/>
      <c r="AQ133" s="270"/>
      <c r="AR133" s="270"/>
      <c r="AS133" s="270"/>
      <c r="AT133" s="270"/>
      <c r="AU133" s="270"/>
    </row>
    <row r="134" spans="2:47" ht="7.5" customHeight="1">
      <c r="B134" s="12"/>
      <c r="I134" s="2"/>
      <c r="AO134" s="2"/>
      <c r="AP134" s="2"/>
      <c r="AQ134" s="2"/>
      <c r="AR134" s="2"/>
      <c r="AS134" s="2"/>
      <c r="AT134" s="2"/>
      <c r="AU134" s="2"/>
    </row>
    <row r="135" spans="2:47" ht="15" customHeight="1">
      <c r="B135" s="133" t="s">
        <v>143</v>
      </c>
      <c r="C135" s="134"/>
      <c r="D135" s="134"/>
      <c r="E135" s="134"/>
      <c r="F135" s="134"/>
      <c r="G135" s="134"/>
      <c r="H135" s="134"/>
      <c r="I135" s="134"/>
      <c r="J135" s="134"/>
      <c r="K135" s="134"/>
      <c r="L135" s="135"/>
      <c r="M135" s="133" t="s">
        <v>33</v>
      </c>
      <c r="N135" s="134"/>
      <c r="O135" s="134"/>
      <c r="P135" s="134"/>
      <c r="Q135" s="134"/>
      <c r="R135" s="134"/>
      <c r="S135" s="134"/>
      <c r="T135" s="134"/>
      <c r="U135" s="135"/>
      <c r="V135" s="88" t="s">
        <v>35</v>
      </c>
      <c r="W135" s="88"/>
      <c r="X135" s="88"/>
      <c r="Y135" s="88"/>
      <c r="Z135" s="88"/>
      <c r="AA135" s="88"/>
      <c r="AB135" s="88"/>
      <c r="AC135" s="88"/>
      <c r="AD135" s="88"/>
      <c r="AE135" s="88" t="s">
        <v>1</v>
      </c>
      <c r="AF135" s="88"/>
      <c r="AG135" s="88"/>
      <c r="AH135" s="88"/>
      <c r="AI135" s="88"/>
      <c r="AJ135" s="88"/>
      <c r="AK135" s="88"/>
      <c r="AL135" s="88"/>
      <c r="AM135" s="88"/>
      <c r="AN135" s="88" t="s">
        <v>36</v>
      </c>
      <c r="AO135" s="88"/>
      <c r="AP135" s="88"/>
      <c r="AQ135" s="88"/>
      <c r="AR135" s="88"/>
      <c r="AS135" s="88"/>
      <c r="AT135" s="88"/>
      <c r="AU135" s="88"/>
    </row>
    <row r="136" spans="2:47" ht="15" customHeight="1">
      <c r="B136" s="278" t="s">
        <v>182</v>
      </c>
      <c r="C136" s="279"/>
      <c r="D136" s="279"/>
      <c r="E136" s="279"/>
      <c r="F136" s="279"/>
      <c r="G136" s="279"/>
      <c r="H136" s="279"/>
      <c r="I136" s="279"/>
      <c r="J136" s="279"/>
      <c r="K136" s="279"/>
      <c r="L136" s="280"/>
      <c r="M136" s="152" t="s">
        <v>13</v>
      </c>
      <c r="N136" s="153"/>
      <c r="O136" s="153"/>
      <c r="P136" s="153"/>
      <c r="Q136" s="153"/>
      <c r="R136" s="153"/>
      <c r="S136" s="153"/>
      <c r="T136" s="153"/>
      <c r="U136" s="154"/>
      <c r="V136" s="103">
        <v>9499.232425</v>
      </c>
      <c r="W136" s="103"/>
      <c r="X136" s="103"/>
      <c r="Y136" s="103"/>
      <c r="Z136" s="103"/>
      <c r="AA136" s="103"/>
      <c r="AB136" s="103"/>
      <c r="AC136" s="103"/>
      <c r="AD136" s="103"/>
      <c r="AE136" s="103">
        <v>8556.886169</v>
      </c>
      <c r="AF136" s="103"/>
      <c r="AG136" s="103"/>
      <c r="AH136" s="103"/>
      <c r="AI136" s="103"/>
      <c r="AJ136" s="103"/>
      <c r="AK136" s="103"/>
      <c r="AL136" s="103"/>
      <c r="AM136" s="103"/>
      <c r="AN136" s="264">
        <f>IF(V136=0,0,(AE136/V136-1)*100)</f>
        <v>-9.920235802631183</v>
      </c>
      <c r="AO136" s="264"/>
      <c r="AP136" s="264"/>
      <c r="AQ136" s="264"/>
      <c r="AR136" s="264"/>
      <c r="AS136" s="264"/>
      <c r="AT136" s="264"/>
      <c r="AU136" s="264"/>
    </row>
    <row r="137" spans="1:47" ht="15" customHeight="1">
      <c r="A137" s="63"/>
      <c r="B137" s="281"/>
      <c r="C137" s="282"/>
      <c r="D137" s="282"/>
      <c r="E137" s="282"/>
      <c r="F137" s="282"/>
      <c r="G137" s="282"/>
      <c r="H137" s="282"/>
      <c r="I137" s="282"/>
      <c r="J137" s="282"/>
      <c r="K137" s="282"/>
      <c r="L137" s="283"/>
      <c r="M137" s="152" t="s">
        <v>19</v>
      </c>
      <c r="N137" s="153"/>
      <c r="O137" s="153"/>
      <c r="P137" s="153"/>
      <c r="Q137" s="153"/>
      <c r="R137" s="153"/>
      <c r="S137" s="153"/>
      <c r="T137" s="153"/>
      <c r="U137" s="154"/>
      <c r="V137" s="103">
        <v>45.416162</v>
      </c>
      <c r="W137" s="103"/>
      <c r="X137" s="103"/>
      <c r="Y137" s="103"/>
      <c r="Z137" s="103"/>
      <c r="AA137" s="103"/>
      <c r="AB137" s="103"/>
      <c r="AC137" s="103"/>
      <c r="AD137" s="103"/>
      <c r="AE137" s="103">
        <v>63.78277</v>
      </c>
      <c r="AF137" s="103"/>
      <c r="AG137" s="103"/>
      <c r="AH137" s="103"/>
      <c r="AI137" s="103"/>
      <c r="AJ137" s="103"/>
      <c r="AK137" s="103"/>
      <c r="AL137" s="103"/>
      <c r="AM137" s="103"/>
      <c r="AN137" s="264">
        <f>IF(V137=0,0,(AE137/V137-1)*100)</f>
        <v>40.44068717211287</v>
      </c>
      <c r="AO137" s="264"/>
      <c r="AP137" s="264"/>
      <c r="AQ137" s="264"/>
      <c r="AR137" s="264"/>
      <c r="AS137" s="264"/>
      <c r="AT137" s="264"/>
      <c r="AU137" s="264"/>
    </row>
    <row r="138" spans="1:47" ht="15" customHeight="1">
      <c r="A138" s="63"/>
      <c r="B138" s="281"/>
      <c r="C138" s="282"/>
      <c r="D138" s="282"/>
      <c r="E138" s="282"/>
      <c r="F138" s="282"/>
      <c r="G138" s="282"/>
      <c r="H138" s="282"/>
      <c r="I138" s="282"/>
      <c r="J138" s="282"/>
      <c r="K138" s="282"/>
      <c r="L138" s="283"/>
      <c r="M138" s="152" t="s">
        <v>30</v>
      </c>
      <c r="N138" s="153"/>
      <c r="O138" s="153"/>
      <c r="P138" s="153"/>
      <c r="Q138" s="153"/>
      <c r="R138" s="153"/>
      <c r="S138" s="153"/>
      <c r="T138" s="153"/>
      <c r="U138" s="154"/>
      <c r="V138" s="103">
        <f>V136-V137</f>
        <v>9453.816263</v>
      </c>
      <c r="W138" s="103"/>
      <c r="X138" s="103"/>
      <c r="Y138" s="103"/>
      <c r="Z138" s="103"/>
      <c r="AA138" s="103"/>
      <c r="AB138" s="103"/>
      <c r="AC138" s="103"/>
      <c r="AD138" s="103"/>
      <c r="AE138" s="103">
        <f>AE136-AE137</f>
        <v>8493.103399</v>
      </c>
      <c r="AF138" s="103"/>
      <c r="AG138" s="103"/>
      <c r="AH138" s="103"/>
      <c r="AI138" s="103"/>
      <c r="AJ138" s="103"/>
      <c r="AK138" s="103"/>
      <c r="AL138" s="103"/>
      <c r="AM138" s="103"/>
      <c r="AN138" s="264">
        <f>IF(V138=0,0,(AE138/V138-1)*100)</f>
        <v>-10.162169829341872</v>
      </c>
      <c r="AO138" s="264"/>
      <c r="AP138" s="264"/>
      <c r="AQ138" s="264"/>
      <c r="AR138" s="264"/>
      <c r="AS138" s="264"/>
      <c r="AT138" s="264"/>
      <c r="AU138" s="264"/>
    </row>
    <row r="139" spans="1:47" ht="15" customHeight="1">
      <c r="A139" s="63"/>
      <c r="B139" s="281"/>
      <c r="C139" s="282"/>
      <c r="D139" s="282"/>
      <c r="E139" s="282"/>
      <c r="F139" s="282"/>
      <c r="G139" s="282"/>
      <c r="H139" s="282"/>
      <c r="I139" s="282"/>
      <c r="J139" s="282"/>
      <c r="K139" s="282"/>
      <c r="L139" s="283"/>
      <c r="M139" s="152" t="s">
        <v>31</v>
      </c>
      <c r="N139" s="153"/>
      <c r="O139" s="153"/>
      <c r="P139" s="153"/>
      <c r="Q139" s="153"/>
      <c r="R139" s="153"/>
      <c r="S139" s="153"/>
      <c r="T139" s="153"/>
      <c r="U139" s="154"/>
      <c r="V139" s="103">
        <v>5382.539273</v>
      </c>
      <c r="W139" s="103"/>
      <c r="X139" s="103"/>
      <c r="Y139" s="103"/>
      <c r="Z139" s="103"/>
      <c r="AA139" s="103"/>
      <c r="AB139" s="103"/>
      <c r="AC139" s="103"/>
      <c r="AD139" s="103"/>
      <c r="AE139" s="103">
        <v>4872.587771</v>
      </c>
      <c r="AF139" s="103"/>
      <c r="AG139" s="103"/>
      <c r="AH139" s="103"/>
      <c r="AI139" s="103"/>
      <c r="AJ139" s="103"/>
      <c r="AK139" s="103"/>
      <c r="AL139" s="103"/>
      <c r="AM139" s="103"/>
      <c r="AN139" s="264">
        <f>IF(V139=0,0,(AE139/V139-1)*100)</f>
        <v>-9.47418079340412</v>
      </c>
      <c r="AO139" s="264"/>
      <c r="AP139" s="264"/>
      <c r="AQ139" s="264"/>
      <c r="AR139" s="264"/>
      <c r="AS139" s="264"/>
      <c r="AT139" s="264"/>
      <c r="AU139" s="264"/>
    </row>
    <row r="140" spans="1:47" ht="15" customHeight="1">
      <c r="A140" s="38"/>
      <c r="B140" s="284"/>
      <c r="C140" s="285"/>
      <c r="D140" s="285"/>
      <c r="E140" s="285"/>
      <c r="F140" s="285"/>
      <c r="G140" s="285"/>
      <c r="H140" s="285"/>
      <c r="I140" s="285"/>
      <c r="J140" s="285"/>
      <c r="K140" s="285"/>
      <c r="L140" s="286"/>
      <c r="M140" s="152" t="s">
        <v>84</v>
      </c>
      <c r="N140" s="153"/>
      <c r="O140" s="153"/>
      <c r="P140" s="153"/>
      <c r="Q140" s="153"/>
      <c r="R140" s="153"/>
      <c r="S140" s="153"/>
      <c r="T140" s="153"/>
      <c r="U140" s="154"/>
      <c r="V140" s="181">
        <f>IF(V139=0,0,V138/V139*1000)</f>
        <v>1756.3859330153743</v>
      </c>
      <c r="W140" s="181"/>
      <c r="X140" s="181"/>
      <c r="Y140" s="181"/>
      <c r="Z140" s="181"/>
      <c r="AA140" s="181"/>
      <c r="AB140" s="181"/>
      <c r="AC140" s="181"/>
      <c r="AD140" s="181"/>
      <c r="AE140" s="181">
        <f>IF(AE139=0,0,AE138/AE139*1000)</f>
        <v>1743.0375394257826</v>
      </c>
      <c r="AF140" s="181"/>
      <c r="AG140" s="181"/>
      <c r="AH140" s="181"/>
      <c r="AI140" s="181"/>
      <c r="AJ140" s="181"/>
      <c r="AK140" s="181"/>
      <c r="AL140" s="181"/>
      <c r="AM140" s="181"/>
      <c r="AN140" s="264">
        <v>-0.760081758607476</v>
      </c>
      <c r="AO140" s="264"/>
      <c r="AP140" s="264"/>
      <c r="AQ140" s="264"/>
      <c r="AR140" s="264"/>
      <c r="AS140" s="264"/>
      <c r="AT140" s="264"/>
      <c r="AU140" s="264"/>
    </row>
    <row r="141" spans="2:47" ht="15" customHeight="1">
      <c r="B141" s="158" t="s">
        <v>34</v>
      </c>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58"/>
      <c r="AU141" s="158"/>
    </row>
    <row r="142" spans="2:47" ht="26.25" customHeight="1">
      <c r="B142" s="77" t="s">
        <v>183</v>
      </c>
      <c r="C142" s="78"/>
      <c r="D142" s="78"/>
      <c r="E142" s="78"/>
      <c r="F142" s="78"/>
      <c r="G142" s="78"/>
      <c r="H142" s="78"/>
      <c r="I142" s="78"/>
      <c r="J142" s="78"/>
      <c r="K142" s="78"/>
      <c r="L142" s="79"/>
      <c r="M142" s="152" t="s">
        <v>32</v>
      </c>
      <c r="N142" s="153"/>
      <c r="O142" s="153"/>
      <c r="P142" s="153"/>
      <c r="Q142" s="153"/>
      <c r="R142" s="153"/>
      <c r="S142" s="153"/>
      <c r="T142" s="153"/>
      <c r="U142" s="154"/>
      <c r="V142" s="181">
        <v>908.5649956972993</v>
      </c>
      <c r="W142" s="181"/>
      <c r="X142" s="181"/>
      <c r="Y142" s="181"/>
      <c r="Z142" s="181"/>
      <c r="AA142" s="181"/>
      <c r="AB142" s="181"/>
      <c r="AC142" s="181"/>
      <c r="AD142" s="181"/>
      <c r="AE142" s="181">
        <v>876.4474499684752</v>
      </c>
      <c r="AF142" s="181"/>
      <c r="AG142" s="181"/>
      <c r="AH142" s="181"/>
      <c r="AI142" s="181"/>
      <c r="AJ142" s="181"/>
      <c r="AK142" s="181"/>
      <c r="AL142" s="181"/>
      <c r="AM142" s="181"/>
      <c r="AN142" s="265">
        <v>-1.07117863512158</v>
      </c>
      <c r="AO142" s="265"/>
      <c r="AP142" s="265"/>
      <c r="AQ142" s="265"/>
      <c r="AR142" s="265"/>
      <c r="AS142" s="265"/>
      <c r="AT142" s="265"/>
      <c r="AU142" s="265"/>
    </row>
    <row r="143" spans="2:47" ht="26.25" customHeight="1">
      <c r="B143" s="77" t="s">
        <v>184</v>
      </c>
      <c r="C143" s="78"/>
      <c r="D143" s="78"/>
      <c r="E143" s="78"/>
      <c r="F143" s="78"/>
      <c r="G143" s="78"/>
      <c r="H143" s="78"/>
      <c r="I143" s="78"/>
      <c r="J143" s="78"/>
      <c r="K143" s="78"/>
      <c r="L143" s="79"/>
      <c r="M143" s="152" t="s">
        <v>32</v>
      </c>
      <c r="N143" s="153"/>
      <c r="O143" s="153"/>
      <c r="P143" s="153"/>
      <c r="Q143" s="153"/>
      <c r="R143" s="153"/>
      <c r="S143" s="153"/>
      <c r="T143" s="153"/>
      <c r="U143" s="154"/>
      <c r="V143" s="181">
        <v>963.2070425564985</v>
      </c>
      <c r="W143" s="181"/>
      <c r="X143" s="181"/>
      <c r="Y143" s="181"/>
      <c r="Z143" s="181"/>
      <c r="AA143" s="181"/>
      <c r="AB143" s="181"/>
      <c r="AC143" s="181"/>
      <c r="AD143" s="181"/>
      <c r="AE143" s="181">
        <v>887.9232708933716</v>
      </c>
      <c r="AF143" s="181"/>
      <c r="AG143" s="181"/>
      <c r="AH143" s="181"/>
      <c r="AI143" s="181"/>
      <c r="AJ143" s="181"/>
      <c r="AK143" s="181"/>
      <c r="AL143" s="181"/>
      <c r="AM143" s="181"/>
      <c r="AN143" s="265">
        <v>-1.27091788513851</v>
      </c>
      <c r="AO143" s="265"/>
      <c r="AP143" s="265"/>
      <c r="AQ143" s="265"/>
      <c r="AR143" s="265"/>
      <c r="AS143" s="265"/>
      <c r="AT143" s="265"/>
      <c r="AU143" s="265"/>
    </row>
    <row r="144" spans="2:47" ht="26.25" customHeight="1">
      <c r="B144" s="77" t="s">
        <v>185</v>
      </c>
      <c r="C144" s="78"/>
      <c r="D144" s="78"/>
      <c r="E144" s="78"/>
      <c r="F144" s="78"/>
      <c r="G144" s="78"/>
      <c r="H144" s="78"/>
      <c r="I144" s="78"/>
      <c r="J144" s="78"/>
      <c r="K144" s="78"/>
      <c r="L144" s="79"/>
      <c r="M144" s="152" t="s">
        <v>32</v>
      </c>
      <c r="N144" s="153"/>
      <c r="O144" s="153"/>
      <c r="P144" s="153"/>
      <c r="Q144" s="153"/>
      <c r="R144" s="153"/>
      <c r="S144" s="153"/>
      <c r="T144" s="153"/>
      <c r="U144" s="154"/>
      <c r="V144" s="181">
        <v>890.6777871621622</v>
      </c>
      <c r="W144" s="181"/>
      <c r="X144" s="181"/>
      <c r="Y144" s="181"/>
      <c r="Z144" s="181"/>
      <c r="AA144" s="181"/>
      <c r="AB144" s="181"/>
      <c r="AC144" s="181"/>
      <c r="AD144" s="181"/>
      <c r="AE144" s="181">
        <v>848.2369087837837</v>
      </c>
      <c r="AF144" s="181"/>
      <c r="AG144" s="181"/>
      <c r="AH144" s="181"/>
      <c r="AI144" s="181"/>
      <c r="AJ144" s="181"/>
      <c r="AK144" s="181"/>
      <c r="AL144" s="181"/>
      <c r="AM144" s="181"/>
      <c r="AN144" s="265">
        <v>-0.759304107729347</v>
      </c>
      <c r="AO144" s="265"/>
      <c r="AP144" s="265"/>
      <c r="AQ144" s="265"/>
      <c r="AR144" s="265"/>
      <c r="AS144" s="265"/>
      <c r="AT144" s="265"/>
      <c r="AU144" s="265"/>
    </row>
    <row r="145" spans="2:47" ht="26.25" customHeight="1">
      <c r="B145" s="77" t="s">
        <v>186</v>
      </c>
      <c r="C145" s="78"/>
      <c r="D145" s="78"/>
      <c r="E145" s="78"/>
      <c r="F145" s="78"/>
      <c r="G145" s="78"/>
      <c r="H145" s="78"/>
      <c r="I145" s="78"/>
      <c r="J145" s="78"/>
      <c r="K145" s="78"/>
      <c r="L145" s="79"/>
      <c r="M145" s="152" t="s">
        <v>32</v>
      </c>
      <c r="N145" s="153"/>
      <c r="O145" s="153"/>
      <c r="P145" s="153"/>
      <c r="Q145" s="153"/>
      <c r="R145" s="153"/>
      <c r="S145" s="153"/>
      <c r="T145" s="153"/>
      <c r="U145" s="154"/>
      <c r="V145" s="181">
        <v>880.9254199806203</v>
      </c>
      <c r="W145" s="181"/>
      <c r="X145" s="181"/>
      <c r="Y145" s="181"/>
      <c r="Z145" s="181"/>
      <c r="AA145" s="181"/>
      <c r="AB145" s="181"/>
      <c r="AC145" s="181"/>
      <c r="AD145" s="181"/>
      <c r="AE145" s="181">
        <v>848.1939126025529</v>
      </c>
      <c r="AF145" s="181"/>
      <c r="AG145" s="181"/>
      <c r="AH145" s="181"/>
      <c r="AI145" s="181"/>
      <c r="AJ145" s="181"/>
      <c r="AK145" s="181"/>
      <c r="AL145" s="181"/>
      <c r="AM145" s="181"/>
      <c r="AN145" s="265">
        <v>-1.22739394221666</v>
      </c>
      <c r="AO145" s="265"/>
      <c r="AP145" s="265"/>
      <c r="AQ145" s="265"/>
      <c r="AR145" s="265"/>
      <c r="AS145" s="265"/>
      <c r="AT145" s="265"/>
      <c r="AU145" s="265"/>
    </row>
    <row r="146" spans="2:47" ht="26.25" customHeight="1">
      <c r="B146" s="77" t="s">
        <v>187</v>
      </c>
      <c r="C146" s="78"/>
      <c r="D146" s="78"/>
      <c r="E146" s="78"/>
      <c r="F146" s="78"/>
      <c r="G146" s="78"/>
      <c r="H146" s="78"/>
      <c r="I146" s="78"/>
      <c r="J146" s="78"/>
      <c r="K146" s="78"/>
      <c r="L146" s="79"/>
      <c r="M146" s="152" t="s">
        <v>32</v>
      </c>
      <c r="N146" s="153"/>
      <c r="O146" s="153"/>
      <c r="P146" s="153"/>
      <c r="Q146" s="153"/>
      <c r="R146" s="153"/>
      <c r="S146" s="153"/>
      <c r="T146" s="153"/>
      <c r="U146" s="154"/>
      <c r="V146" s="181">
        <v>861.9020108623992</v>
      </c>
      <c r="W146" s="181"/>
      <c r="X146" s="181"/>
      <c r="Y146" s="181"/>
      <c r="Z146" s="181"/>
      <c r="AA146" s="181"/>
      <c r="AB146" s="181"/>
      <c r="AC146" s="181"/>
      <c r="AD146" s="181"/>
      <c r="AE146" s="181">
        <v>828.72436556039</v>
      </c>
      <c r="AF146" s="181"/>
      <c r="AG146" s="181"/>
      <c r="AH146" s="181"/>
      <c r="AI146" s="181"/>
      <c r="AJ146" s="181"/>
      <c r="AK146" s="181"/>
      <c r="AL146" s="181"/>
      <c r="AM146" s="181"/>
      <c r="AN146" s="265">
        <v>-1.19818305375729</v>
      </c>
      <c r="AO146" s="265"/>
      <c r="AP146" s="265"/>
      <c r="AQ146" s="265"/>
      <c r="AR146" s="265"/>
      <c r="AS146" s="265"/>
      <c r="AT146" s="265"/>
      <c r="AU146" s="265"/>
    </row>
    <row r="147" spans="2:47" ht="32.25" customHeight="1">
      <c r="B147" s="219" t="s">
        <v>144</v>
      </c>
      <c r="C147" s="219"/>
      <c r="D147" s="219"/>
      <c r="E147" s="219"/>
      <c r="F147" s="219"/>
      <c r="G147" s="219"/>
      <c r="H147" s="219"/>
      <c r="I147" s="219"/>
      <c r="J147" s="219"/>
      <c r="K147" s="219"/>
      <c r="L147" s="219"/>
      <c r="M147" s="219"/>
      <c r="N147" s="219"/>
      <c r="O147" s="219"/>
      <c r="P147" s="219"/>
      <c r="Q147" s="219"/>
      <c r="R147" s="219"/>
      <c r="S147" s="219"/>
      <c r="T147" s="219"/>
      <c r="U147" s="219"/>
      <c r="V147" s="219"/>
      <c r="W147" s="219"/>
      <c r="X147" s="219"/>
      <c r="Y147" s="219"/>
      <c r="Z147" s="219"/>
      <c r="AA147" s="219"/>
      <c r="AB147" s="219"/>
      <c r="AC147" s="219"/>
      <c r="AD147" s="219"/>
      <c r="AE147" s="219"/>
      <c r="AF147" s="219"/>
      <c r="AG147" s="219"/>
      <c r="AH147" s="219"/>
      <c r="AI147" s="219"/>
      <c r="AJ147" s="219"/>
      <c r="AK147" s="219"/>
      <c r="AL147" s="219"/>
      <c r="AM147" s="219"/>
      <c r="AN147" s="219"/>
      <c r="AO147" s="219"/>
      <c r="AP147" s="219"/>
      <c r="AQ147" s="219"/>
      <c r="AR147" s="219"/>
      <c r="AS147" s="219"/>
      <c r="AT147" s="219"/>
      <c r="AU147" s="219"/>
    </row>
    <row r="148" spans="2:47" ht="15" customHeight="1">
      <c r="B148" s="12"/>
      <c r="I148" s="2"/>
      <c r="AO148" s="2"/>
      <c r="AP148" s="2"/>
      <c r="AQ148" s="2"/>
      <c r="AR148" s="2"/>
      <c r="AS148" s="2"/>
      <c r="AT148" s="2"/>
      <c r="AU148" s="2"/>
    </row>
    <row r="149" spans="2:47" ht="15" customHeight="1" thickBot="1">
      <c r="B149" s="12"/>
      <c r="I149" s="2"/>
      <c r="AO149" s="2"/>
      <c r="AP149" s="2"/>
      <c r="AQ149" s="2"/>
      <c r="AR149" s="2"/>
      <c r="AS149" s="2"/>
      <c r="AT149" s="2"/>
      <c r="AU149" s="2"/>
    </row>
    <row r="150" spans="2:47" ht="24.75" customHeight="1" thickBot="1" thickTop="1">
      <c r="B150" s="104" t="s">
        <v>39</v>
      </c>
      <c r="C150" s="105"/>
      <c r="D150" s="105"/>
      <c r="E150" s="105"/>
      <c r="F150" s="105"/>
      <c r="G150" s="105"/>
      <c r="H150" s="105"/>
      <c r="I150" s="105"/>
      <c r="J150" s="105"/>
      <c r="K150" s="105"/>
      <c r="L150" s="105"/>
      <c r="M150" s="105"/>
      <c r="N150" s="105"/>
      <c r="O150" s="105"/>
      <c r="P150" s="105"/>
      <c r="Q150" s="105"/>
      <c r="R150" s="105"/>
      <c r="S150" s="105"/>
      <c r="T150" s="105"/>
      <c r="U150" s="105"/>
      <c r="V150" s="105"/>
      <c r="W150" s="105"/>
      <c r="X150" s="105"/>
      <c r="Y150" s="105"/>
      <c r="Z150" s="105"/>
      <c r="AA150" s="105"/>
      <c r="AB150" s="105"/>
      <c r="AC150" s="105"/>
      <c r="AD150" s="105"/>
      <c r="AE150" s="105"/>
      <c r="AF150" s="105"/>
      <c r="AG150" s="105"/>
      <c r="AH150" s="105"/>
      <c r="AI150" s="105"/>
      <c r="AJ150" s="105"/>
      <c r="AK150" s="105"/>
      <c r="AL150" s="105"/>
      <c r="AM150" s="105"/>
      <c r="AN150" s="105"/>
      <c r="AO150" s="105"/>
      <c r="AP150" s="105"/>
      <c r="AQ150" s="105"/>
      <c r="AR150" s="105"/>
      <c r="AS150" s="105"/>
      <c r="AT150" s="105"/>
      <c r="AU150" s="106"/>
    </row>
    <row r="151" spans="3:47" ht="15" customHeight="1" thickTop="1">
      <c r="C151" s="3"/>
      <c r="D151" s="3"/>
      <c r="E151" s="3"/>
      <c r="F151" s="3"/>
      <c r="G151" s="3"/>
      <c r="H151" s="3"/>
      <c r="I151" s="3"/>
      <c r="J151" s="3"/>
      <c r="K151" s="3"/>
      <c r="L151" s="1"/>
      <c r="M151" s="24"/>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row>
    <row r="152" spans="2:47" ht="15" customHeight="1">
      <c r="B152" s="34" t="s">
        <v>21</v>
      </c>
      <c r="C152" s="35" t="s">
        <v>23</v>
      </c>
      <c r="D152" s="35"/>
      <c r="E152" s="35"/>
      <c r="F152" s="57"/>
      <c r="G152" s="57"/>
      <c r="H152" s="3"/>
      <c r="I152" s="3"/>
      <c r="J152" s="3"/>
      <c r="K152" s="3"/>
      <c r="L152" s="1"/>
      <c r="M152" s="24"/>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row>
    <row r="153" spans="2:47" ht="7.5" customHeight="1">
      <c r="B153" s="10"/>
      <c r="C153" s="26"/>
      <c r="D153" s="26"/>
      <c r="E153" s="26"/>
      <c r="F153" s="3"/>
      <c r="G153" s="3"/>
      <c r="H153" s="3"/>
      <c r="I153" s="3"/>
      <c r="J153" s="3"/>
      <c r="K153" s="3"/>
      <c r="L153" s="1"/>
      <c r="M153" s="24"/>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row>
    <row r="154" spans="2:47" ht="26.25" customHeight="1">
      <c r="B154" s="121" t="s">
        <v>285</v>
      </c>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c r="AN154" s="122"/>
      <c r="AO154" s="122"/>
      <c r="AP154" s="122"/>
      <c r="AQ154" s="122"/>
      <c r="AR154" s="122"/>
      <c r="AS154" s="122"/>
      <c r="AT154" s="122"/>
      <c r="AU154" s="123"/>
    </row>
    <row r="155" spans="2:47" ht="7.5" customHeight="1">
      <c r="B155" s="124"/>
      <c r="C155" s="125"/>
      <c r="D155" s="125"/>
      <c r="E155" s="125"/>
      <c r="F155" s="125"/>
      <c r="G155" s="125"/>
      <c r="H155" s="125"/>
      <c r="I155" s="125"/>
      <c r="J155" s="125"/>
      <c r="K155" s="125"/>
      <c r="L155" s="125"/>
      <c r="M155" s="125"/>
      <c r="N155" s="125"/>
      <c r="O155" s="125"/>
      <c r="P155" s="125"/>
      <c r="Q155" s="125"/>
      <c r="R155" s="125"/>
      <c r="S155" s="125"/>
      <c r="T155" s="125"/>
      <c r="U155" s="125"/>
      <c r="V155" s="125"/>
      <c r="W155" s="125"/>
      <c r="X155" s="125"/>
      <c r="Y155" s="125"/>
      <c r="Z155" s="125"/>
      <c r="AA155" s="125"/>
      <c r="AB155" s="125"/>
      <c r="AC155" s="125"/>
      <c r="AD155" s="125"/>
      <c r="AE155" s="125"/>
      <c r="AF155" s="125"/>
      <c r="AG155" s="125"/>
      <c r="AH155" s="125"/>
      <c r="AI155" s="125"/>
      <c r="AJ155" s="125"/>
      <c r="AK155" s="125"/>
      <c r="AL155" s="125"/>
      <c r="AM155" s="125"/>
      <c r="AN155" s="125"/>
      <c r="AO155" s="125"/>
      <c r="AP155" s="125"/>
      <c r="AQ155" s="125"/>
      <c r="AR155" s="125"/>
      <c r="AS155" s="125"/>
      <c r="AT155" s="125"/>
      <c r="AU155" s="126"/>
    </row>
    <row r="156" spans="2:47" ht="51.75" customHeight="1">
      <c r="B156" s="127"/>
      <c r="C156" s="128"/>
      <c r="D156" s="128"/>
      <c r="E156" s="128"/>
      <c r="F156" s="128"/>
      <c r="G156" s="128"/>
      <c r="H156" s="128"/>
      <c r="I156" s="128"/>
      <c r="J156" s="128"/>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8"/>
      <c r="AN156" s="128"/>
      <c r="AO156" s="128"/>
      <c r="AP156" s="128"/>
      <c r="AQ156" s="128"/>
      <c r="AR156" s="128"/>
      <c r="AS156" s="128"/>
      <c r="AT156" s="128"/>
      <c r="AU156" s="129"/>
    </row>
    <row r="157" spans="3:47" ht="15" customHeight="1">
      <c r="C157" s="3"/>
      <c r="D157" s="3"/>
      <c r="E157" s="3"/>
      <c r="F157" s="3"/>
      <c r="G157" s="3"/>
      <c r="H157" s="3"/>
      <c r="I157" s="3"/>
      <c r="J157" s="3"/>
      <c r="K157" s="3"/>
      <c r="L157" s="1"/>
      <c r="M157" s="24"/>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row>
    <row r="158" spans="2:47" ht="15" customHeight="1">
      <c r="B158" s="34" t="s">
        <v>21</v>
      </c>
      <c r="C158" s="35" t="s">
        <v>93</v>
      </c>
      <c r="D158" s="35"/>
      <c r="E158" s="35"/>
      <c r="F158" s="57"/>
      <c r="G158" s="57"/>
      <c r="H158" s="57"/>
      <c r="I158" s="57"/>
      <c r="J158" s="57"/>
      <c r="K158" s="57"/>
      <c r="L158" s="57"/>
      <c r="M158" s="24"/>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row>
    <row r="159" spans="2:47" ht="7.5" customHeight="1">
      <c r="B159" s="10"/>
      <c r="C159" s="26"/>
      <c r="D159" s="26"/>
      <c r="E159" s="26"/>
      <c r="F159" s="3"/>
      <c r="G159" s="3"/>
      <c r="H159" s="3"/>
      <c r="I159" s="3"/>
      <c r="J159" s="3"/>
      <c r="K159" s="3"/>
      <c r="L159" s="1"/>
      <c r="M159" s="24"/>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row>
    <row r="160" spans="2:47" ht="26.25" customHeight="1">
      <c r="B160" s="121" t="s">
        <v>256</v>
      </c>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c r="AN160" s="122"/>
      <c r="AO160" s="122"/>
      <c r="AP160" s="122"/>
      <c r="AQ160" s="122"/>
      <c r="AR160" s="122"/>
      <c r="AS160" s="122"/>
      <c r="AT160" s="122"/>
      <c r="AU160" s="123"/>
    </row>
    <row r="161" spans="2:47" ht="7.5" customHeight="1">
      <c r="B161" s="124"/>
      <c r="C161" s="125"/>
      <c r="D161" s="125"/>
      <c r="E161" s="125"/>
      <c r="F161" s="125"/>
      <c r="G161" s="125"/>
      <c r="H161" s="125"/>
      <c r="I161" s="125"/>
      <c r="J161" s="125"/>
      <c r="K161" s="125"/>
      <c r="L161" s="125"/>
      <c r="M161" s="125"/>
      <c r="N161" s="125"/>
      <c r="O161" s="125"/>
      <c r="P161" s="125"/>
      <c r="Q161" s="125"/>
      <c r="R161" s="125"/>
      <c r="S161" s="125"/>
      <c r="T161" s="125"/>
      <c r="U161" s="125"/>
      <c r="V161" s="125"/>
      <c r="W161" s="125"/>
      <c r="X161" s="125"/>
      <c r="Y161" s="125"/>
      <c r="Z161" s="125"/>
      <c r="AA161" s="125"/>
      <c r="AB161" s="125"/>
      <c r="AC161" s="125"/>
      <c r="AD161" s="125"/>
      <c r="AE161" s="125"/>
      <c r="AF161" s="125"/>
      <c r="AG161" s="125"/>
      <c r="AH161" s="125"/>
      <c r="AI161" s="125"/>
      <c r="AJ161" s="125"/>
      <c r="AK161" s="125"/>
      <c r="AL161" s="125"/>
      <c r="AM161" s="125"/>
      <c r="AN161" s="125"/>
      <c r="AO161" s="125"/>
      <c r="AP161" s="125"/>
      <c r="AQ161" s="125"/>
      <c r="AR161" s="125"/>
      <c r="AS161" s="125"/>
      <c r="AT161" s="125"/>
      <c r="AU161" s="126"/>
    </row>
    <row r="162" spans="2:47" ht="50.25" customHeight="1">
      <c r="B162" s="127"/>
      <c r="C162" s="128"/>
      <c r="D162" s="128"/>
      <c r="E162" s="128"/>
      <c r="F162" s="128"/>
      <c r="G162" s="128"/>
      <c r="H162" s="128"/>
      <c r="I162" s="128"/>
      <c r="J162" s="128"/>
      <c r="K162" s="128"/>
      <c r="L162" s="128"/>
      <c r="M162" s="128"/>
      <c r="N162" s="128"/>
      <c r="O162" s="128"/>
      <c r="P162" s="128"/>
      <c r="Q162" s="128"/>
      <c r="R162" s="128"/>
      <c r="S162" s="128"/>
      <c r="T162" s="128"/>
      <c r="U162" s="128"/>
      <c r="V162" s="128"/>
      <c r="W162" s="128"/>
      <c r="X162" s="128"/>
      <c r="Y162" s="128"/>
      <c r="Z162" s="128"/>
      <c r="AA162" s="128"/>
      <c r="AB162" s="128"/>
      <c r="AC162" s="128"/>
      <c r="AD162" s="128"/>
      <c r="AE162" s="128"/>
      <c r="AF162" s="128"/>
      <c r="AG162" s="128"/>
      <c r="AH162" s="128"/>
      <c r="AI162" s="128"/>
      <c r="AJ162" s="128"/>
      <c r="AK162" s="128"/>
      <c r="AL162" s="128"/>
      <c r="AM162" s="128"/>
      <c r="AN162" s="128"/>
      <c r="AO162" s="128"/>
      <c r="AP162" s="128"/>
      <c r="AQ162" s="128"/>
      <c r="AR162" s="128"/>
      <c r="AS162" s="128"/>
      <c r="AT162" s="128"/>
      <c r="AU162" s="129"/>
    </row>
    <row r="163" spans="2:47" ht="15.75" customHeight="1">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5"/>
      <c r="AK163" s="25"/>
      <c r="AL163" s="25"/>
      <c r="AM163" s="25"/>
      <c r="AN163" s="25"/>
      <c r="AO163" s="25"/>
      <c r="AP163" s="25"/>
      <c r="AQ163" s="25"/>
      <c r="AR163" s="25"/>
      <c r="AS163" s="25"/>
      <c r="AT163" s="25"/>
      <c r="AU163" s="25"/>
    </row>
    <row r="164" spans="2:47" ht="15" customHeight="1">
      <c r="B164" s="34" t="s">
        <v>149</v>
      </c>
      <c r="C164" s="35" t="s">
        <v>150</v>
      </c>
      <c r="D164" s="36"/>
      <c r="E164" s="36"/>
      <c r="F164" s="36"/>
      <c r="G164" s="36"/>
      <c r="H164" s="36"/>
      <c r="I164" s="36"/>
      <c r="J164" s="36"/>
      <c r="K164" s="36"/>
      <c r="AO164" s="81" t="s">
        <v>18</v>
      </c>
      <c r="AP164" s="81"/>
      <c r="AQ164" s="81"/>
      <c r="AR164" s="81"/>
      <c r="AS164" s="81"/>
      <c r="AT164" s="81"/>
      <c r="AU164" s="81"/>
    </row>
    <row r="165" spans="2:47" ht="6" customHeight="1">
      <c r="B165" s="10"/>
      <c r="C165" s="26"/>
      <c r="D165" s="2"/>
      <c r="E165" s="2"/>
      <c r="F165" s="2"/>
      <c r="G165" s="2"/>
      <c r="AO165" s="13"/>
      <c r="AP165" s="13"/>
      <c r="AQ165" s="13"/>
      <c r="AR165" s="13"/>
      <c r="AS165" s="13"/>
      <c r="AT165" s="13"/>
      <c r="AU165" s="13"/>
    </row>
    <row r="166" spans="2:47" ht="15" customHeight="1">
      <c r="B166" s="88" t="s">
        <v>57</v>
      </c>
      <c r="C166" s="88"/>
      <c r="D166" s="88"/>
      <c r="E166" s="88"/>
      <c r="F166" s="88"/>
      <c r="G166" s="88"/>
      <c r="H166" s="88"/>
      <c r="I166" s="88"/>
      <c r="J166" s="88"/>
      <c r="K166" s="88"/>
      <c r="L166" s="133" t="s">
        <v>79</v>
      </c>
      <c r="M166" s="134"/>
      <c r="N166" s="134"/>
      <c r="O166" s="134"/>
      <c r="P166" s="134"/>
      <c r="Q166" s="134"/>
      <c r="R166" s="134"/>
      <c r="S166" s="134"/>
      <c r="T166" s="135"/>
      <c r="U166" s="133" t="s">
        <v>80</v>
      </c>
      <c r="V166" s="134"/>
      <c r="W166" s="134"/>
      <c r="X166" s="134"/>
      <c r="Y166" s="134"/>
      <c r="Z166" s="134"/>
      <c r="AA166" s="134"/>
      <c r="AB166" s="134"/>
      <c r="AC166" s="135"/>
      <c r="AD166" s="133" t="s">
        <v>81</v>
      </c>
      <c r="AE166" s="134"/>
      <c r="AF166" s="134"/>
      <c r="AG166" s="134"/>
      <c r="AH166" s="134"/>
      <c r="AI166" s="134"/>
      <c r="AJ166" s="134"/>
      <c r="AK166" s="134"/>
      <c r="AL166" s="135"/>
      <c r="AM166" s="133" t="s">
        <v>82</v>
      </c>
      <c r="AN166" s="134"/>
      <c r="AO166" s="134"/>
      <c r="AP166" s="134"/>
      <c r="AQ166" s="134"/>
      <c r="AR166" s="134"/>
      <c r="AS166" s="134"/>
      <c r="AT166" s="134"/>
      <c r="AU166" s="135"/>
    </row>
    <row r="167" spans="2:47" ht="26.25" customHeight="1">
      <c r="B167" s="109" t="s">
        <v>182</v>
      </c>
      <c r="C167" s="107"/>
      <c r="D167" s="107"/>
      <c r="E167" s="107"/>
      <c r="F167" s="107"/>
      <c r="G167" s="107"/>
      <c r="H167" s="107"/>
      <c r="I167" s="107"/>
      <c r="J167" s="107"/>
      <c r="K167" s="108"/>
      <c r="L167" s="260">
        <v>-0.760081758607476</v>
      </c>
      <c r="M167" s="261"/>
      <c r="N167" s="261"/>
      <c r="O167" s="261"/>
      <c r="P167" s="261"/>
      <c r="Q167" s="261"/>
      <c r="R167" s="261"/>
      <c r="S167" s="261"/>
      <c r="T167" s="262"/>
      <c r="U167" s="260">
        <v>-1.93536771986721</v>
      </c>
      <c r="V167" s="261"/>
      <c r="W167" s="261"/>
      <c r="X167" s="261"/>
      <c r="Y167" s="261"/>
      <c r="Z167" s="261"/>
      <c r="AA167" s="261"/>
      <c r="AB167" s="261"/>
      <c r="AC167" s="262"/>
      <c r="AD167" s="260">
        <v>-0.976014361841338</v>
      </c>
      <c r="AE167" s="261"/>
      <c r="AF167" s="261"/>
      <c r="AG167" s="261"/>
      <c r="AH167" s="261"/>
      <c r="AI167" s="261"/>
      <c r="AJ167" s="261"/>
      <c r="AK167" s="261"/>
      <c r="AL167" s="262"/>
      <c r="AM167" s="260">
        <v>-6.4646822394301</v>
      </c>
      <c r="AN167" s="261"/>
      <c r="AO167" s="261"/>
      <c r="AP167" s="261"/>
      <c r="AQ167" s="261"/>
      <c r="AR167" s="261"/>
      <c r="AS167" s="261"/>
      <c r="AT167" s="261"/>
      <c r="AU167" s="262"/>
    </row>
    <row r="168" spans="2:47" ht="26.25" customHeight="1">
      <c r="B168" s="233" t="s">
        <v>96</v>
      </c>
      <c r="C168" s="233"/>
      <c r="D168" s="233"/>
      <c r="E168" s="233"/>
      <c r="F168" s="233"/>
      <c r="G168" s="233"/>
      <c r="H168" s="233"/>
      <c r="I168" s="233"/>
      <c r="J168" s="233"/>
      <c r="K168" s="233"/>
      <c r="L168" s="220">
        <f>IF(L167=0,0,L167-$L$183)</f>
        <v>0.4299044515619841</v>
      </c>
      <c r="M168" s="221"/>
      <c r="N168" s="221"/>
      <c r="O168" s="221"/>
      <c r="P168" s="221"/>
      <c r="Q168" s="221"/>
      <c r="R168" s="221"/>
      <c r="S168" s="221"/>
      <c r="T168" s="222"/>
      <c r="U168" s="220">
        <f>IF(U167=0,0,U167-$U$183)</f>
        <v>-1.2738960162190938</v>
      </c>
      <c r="V168" s="221"/>
      <c r="W168" s="221"/>
      <c r="X168" s="221"/>
      <c r="Y168" s="221"/>
      <c r="Z168" s="221"/>
      <c r="AA168" s="221"/>
      <c r="AB168" s="221"/>
      <c r="AC168" s="222"/>
      <c r="AD168" s="220">
        <f>IF(AD167=0,0,AD167-$AD$183)</f>
        <v>-0.5073695946509491</v>
      </c>
      <c r="AE168" s="221"/>
      <c r="AF168" s="221"/>
      <c r="AG168" s="221"/>
      <c r="AH168" s="221"/>
      <c r="AI168" s="221"/>
      <c r="AJ168" s="221"/>
      <c r="AK168" s="221"/>
      <c r="AL168" s="222"/>
      <c r="AM168" s="220">
        <f>IF(AM167=0,0,AM167-$AM$183)</f>
        <v>-4.01051299184545</v>
      </c>
      <c r="AN168" s="221"/>
      <c r="AO168" s="221"/>
      <c r="AP168" s="221"/>
      <c r="AQ168" s="221"/>
      <c r="AR168" s="221"/>
      <c r="AS168" s="221"/>
      <c r="AT168" s="221"/>
      <c r="AU168" s="222"/>
    </row>
    <row r="169" spans="2:47" ht="15" customHeight="1">
      <c r="B169" s="158" t="s">
        <v>83</v>
      </c>
      <c r="C169" s="158"/>
      <c r="D169" s="158"/>
      <c r="E169" s="158"/>
      <c r="F169" s="158"/>
      <c r="G169" s="158"/>
      <c r="H169" s="158"/>
      <c r="I169" s="158"/>
      <c r="J169" s="158"/>
      <c r="K169" s="158"/>
      <c r="L169" s="158"/>
      <c r="M169" s="158"/>
      <c r="N169" s="158"/>
      <c r="O169" s="158"/>
      <c r="P169" s="158"/>
      <c r="Q169" s="158"/>
      <c r="R169" s="158"/>
      <c r="S169" s="158"/>
      <c r="T169" s="158"/>
      <c r="U169" s="158"/>
      <c r="V169" s="158"/>
      <c r="W169" s="158"/>
      <c r="X169" s="158"/>
      <c r="Y169" s="158"/>
      <c r="Z169" s="158"/>
      <c r="AA169" s="158"/>
      <c r="AB169" s="158"/>
      <c r="AC169" s="158"/>
      <c r="AD169" s="158"/>
      <c r="AE169" s="158"/>
      <c r="AF169" s="158"/>
      <c r="AG169" s="158"/>
      <c r="AH169" s="158"/>
      <c r="AI169" s="158"/>
      <c r="AJ169" s="158"/>
      <c r="AK169" s="158"/>
      <c r="AL169" s="158"/>
      <c r="AM169" s="158"/>
      <c r="AN169" s="158"/>
      <c r="AO169" s="158"/>
      <c r="AP169" s="158"/>
      <c r="AQ169" s="158"/>
      <c r="AR169" s="158"/>
      <c r="AS169" s="158"/>
      <c r="AT169" s="158"/>
      <c r="AU169" s="158"/>
    </row>
    <row r="170" spans="2:47" ht="26.25" customHeight="1">
      <c r="B170" s="109" t="s">
        <v>190</v>
      </c>
      <c r="C170" s="107"/>
      <c r="D170" s="107"/>
      <c r="E170" s="107"/>
      <c r="F170" s="107"/>
      <c r="G170" s="107"/>
      <c r="H170" s="107"/>
      <c r="I170" s="107"/>
      <c r="J170" s="107"/>
      <c r="K170" s="108"/>
      <c r="L170" s="260">
        <v>-1.07117863512158</v>
      </c>
      <c r="M170" s="261"/>
      <c r="N170" s="261"/>
      <c r="O170" s="261"/>
      <c r="P170" s="261"/>
      <c r="Q170" s="261"/>
      <c r="R170" s="261"/>
      <c r="S170" s="261"/>
      <c r="T170" s="262"/>
      <c r="U170" s="260">
        <v>-2.54194882743372</v>
      </c>
      <c r="V170" s="261"/>
      <c r="W170" s="261"/>
      <c r="X170" s="261"/>
      <c r="Y170" s="261"/>
      <c r="Z170" s="261"/>
      <c r="AA170" s="261"/>
      <c r="AB170" s="261"/>
      <c r="AC170" s="262"/>
      <c r="AD170" s="260">
        <v>-1.89505025856839</v>
      </c>
      <c r="AE170" s="261"/>
      <c r="AF170" s="261"/>
      <c r="AG170" s="261"/>
      <c r="AH170" s="261"/>
      <c r="AI170" s="261"/>
      <c r="AJ170" s="261"/>
      <c r="AK170" s="261"/>
      <c r="AL170" s="262"/>
      <c r="AM170" s="260">
        <v>-7.63418309814611</v>
      </c>
      <c r="AN170" s="261"/>
      <c r="AO170" s="261"/>
      <c r="AP170" s="261"/>
      <c r="AQ170" s="261"/>
      <c r="AR170" s="261"/>
      <c r="AS170" s="261"/>
      <c r="AT170" s="261"/>
      <c r="AU170" s="262"/>
    </row>
    <row r="171" spans="2:47" ht="15" customHeight="1">
      <c r="B171" s="233" t="s">
        <v>96</v>
      </c>
      <c r="C171" s="233"/>
      <c r="D171" s="233"/>
      <c r="E171" s="233"/>
      <c r="F171" s="233"/>
      <c r="G171" s="233"/>
      <c r="H171" s="233"/>
      <c r="I171" s="233"/>
      <c r="J171" s="233"/>
      <c r="K171" s="233"/>
      <c r="L171" s="220">
        <f>IF(L170=0,0,L170-$L$183)</f>
        <v>0.11880757504788009</v>
      </c>
      <c r="M171" s="221"/>
      <c r="N171" s="221"/>
      <c r="O171" s="221"/>
      <c r="P171" s="221"/>
      <c r="Q171" s="221"/>
      <c r="R171" s="221"/>
      <c r="S171" s="221"/>
      <c r="T171" s="222"/>
      <c r="U171" s="220">
        <f>IF(U170=0,0,U170-$U$183)</f>
        <v>-1.880477123785604</v>
      </c>
      <c r="V171" s="221"/>
      <c r="W171" s="221"/>
      <c r="X171" s="221"/>
      <c r="Y171" s="221"/>
      <c r="Z171" s="221"/>
      <c r="AA171" s="221"/>
      <c r="AB171" s="221"/>
      <c r="AC171" s="222"/>
      <c r="AD171" s="220">
        <f>IF(AD170=0,0,AD170-$AD$183)</f>
        <v>-1.4264054913780009</v>
      </c>
      <c r="AE171" s="221"/>
      <c r="AF171" s="221"/>
      <c r="AG171" s="221"/>
      <c r="AH171" s="221"/>
      <c r="AI171" s="221"/>
      <c r="AJ171" s="221"/>
      <c r="AK171" s="221"/>
      <c r="AL171" s="222"/>
      <c r="AM171" s="220">
        <f>IF(AM170=0,0,AM170-$AM$183)</f>
        <v>-5.18001385056146</v>
      </c>
      <c r="AN171" s="221"/>
      <c r="AO171" s="221"/>
      <c r="AP171" s="221"/>
      <c r="AQ171" s="221"/>
      <c r="AR171" s="221"/>
      <c r="AS171" s="221"/>
      <c r="AT171" s="221"/>
      <c r="AU171" s="222"/>
    </row>
    <row r="172" spans="2:47" ht="26.25" customHeight="1">
      <c r="B172" s="109" t="s">
        <v>184</v>
      </c>
      <c r="C172" s="107"/>
      <c r="D172" s="107"/>
      <c r="E172" s="107"/>
      <c r="F172" s="107"/>
      <c r="G172" s="107"/>
      <c r="H172" s="107"/>
      <c r="I172" s="107"/>
      <c r="J172" s="107"/>
      <c r="K172" s="108"/>
      <c r="L172" s="260">
        <v>-1.27091788513851</v>
      </c>
      <c r="M172" s="261"/>
      <c r="N172" s="261"/>
      <c r="O172" s="261"/>
      <c r="P172" s="261"/>
      <c r="Q172" s="261"/>
      <c r="R172" s="261"/>
      <c r="S172" s="261"/>
      <c r="T172" s="262"/>
      <c r="U172" s="260">
        <v>-2.94259105417231</v>
      </c>
      <c r="V172" s="261"/>
      <c r="W172" s="261"/>
      <c r="X172" s="261"/>
      <c r="Y172" s="261"/>
      <c r="Z172" s="261"/>
      <c r="AA172" s="261"/>
      <c r="AB172" s="261"/>
      <c r="AC172" s="262"/>
      <c r="AD172" s="260">
        <v>-2.50244314875105</v>
      </c>
      <c r="AE172" s="261"/>
      <c r="AF172" s="261"/>
      <c r="AG172" s="261"/>
      <c r="AH172" s="261"/>
      <c r="AI172" s="261"/>
      <c r="AJ172" s="261"/>
      <c r="AK172" s="261"/>
      <c r="AL172" s="262"/>
      <c r="AM172" s="260">
        <v>0</v>
      </c>
      <c r="AN172" s="261"/>
      <c r="AO172" s="261"/>
      <c r="AP172" s="261"/>
      <c r="AQ172" s="261"/>
      <c r="AR172" s="261"/>
      <c r="AS172" s="261"/>
      <c r="AT172" s="261"/>
      <c r="AU172" s="262"/>
    </row>
    <row r="173" spans="2:47" ht="15" customHeight="1">
      <c r="B173" s="233" t="s">
        <v>96</v>
      </c>
      <c r="C173" s="233"/>
      <c r="D173" s="233"/>
      <c r="E173" s="233"/>
      <c r="F173" s="233"/>
      <c r="G173" s="233"/>
      <c r="H173" s="233"/>
      <c r="I173" s="233"/>
      <c r="J173" s="233"/>
      <c r="K173" s="233"/>
      <c r="L173" s="220">
        <f>IF(L172=0,0,L172-$L$183)</f>
        <v>-0.08093167496904985</v>
      </c>
      <c r="M173" s="221"/>
      <c r="N173" s="221"/>
      <c r="O173" s="221"/>
      <c r="P173" s="221"/>
      <c r="Q173" s="221"/>
      <c r="R173" s="221"/>
      <c r="S173" s="221"/>
      <c r="T173" s="222"/>
      <c r="U173" s="220">
        <f>IF(U172=0,0,U172-$U$183)</f>
        <v>-2.281119350524194</v>
      </c>
      <c r="V173" s="221"/>
      <c r="W173" s="221"/>
      <c r="X173" s="221"/>
      <c r="Y173" s="221"/>
      <c r="Z173" s="221"/>
      <c r="AA173" s="221"/>
      <c r="AB173" s="221"/>
      <c r="AC173" s="222"/>
      <c r="AD173" s="220">
        <f>IF(AD172=0,0,AD172-$AD$183)</f>
        <v>-2.0337983815606613</v>
      </c>
      <c r="AE173" s="221"/>
      <c r="AF173" s="221"/>
      <c r="AG173" s="221"/>
      <c r="AH173" s="221"/>
      <c r="AI173" s="221"/>
      <c r="AJ173" s="221"/>
      <c r="AK173" s="221"/>
      <c r="AL173" s="222"/>
      <c r="AM173" s="220">
        <f>IF(AM172=0,0,AM172-$AM$183)</f>
        <v>0</v>
      </c>
      <c r="AN173" s="221"/>
      <c r="AO173" s="221"/>
      <c r="AP173" s="221"/>
      <c r="AQ173" s="221"/>
      <c r="AR173" s="221"/>
      <c r="AS173" s="221"/>
      <c r="AT173" s="221"/>
      <c r="AU173" s="222"/>
    </row>
    <row r="174" spans="2:47" ht="26.25" customHeight="1">
      <c r="B174" s="109" t="s">
        <v>185</v>
      </c>
      <c r="C174" s="107"/>
      <c r="D174" s="107"/>
      <c r="E174" s="107"/>
      <c r="F174" s="107"/>
      <c r="G174" s="107"/>
      <c r="H174" s="107"/>
      <c r="I174" s="107"/>
      <c r="J174" s="107"/>
      <c r="K174" s="108"/>
      <c r="L174" s="260">
        <v>-0.759304107729346</v>
      </c>
      <c r="M174" s="261"/>
      <c r="N174" s="261"/>
      <c r="O174" s="261"/>
      <c r="P174" s="261"/>
      <c r="Q174" s="261"/>
      <c r="R174" s="261"/>
      <c r="S174" s="261"/>
      <c r="T174" s="262"/>
      <c r="U174" s="260">
        <v>-2.22355422867178</v>
      </c>
      <c r="V174" s="261"/>
      <c r="W174" s="261"/>
      <c r="X174" s="261"/>
      <c r="Y174" s="261"/>
      <c r="Z174" s="261"/>
      <c r="AA174" s="261"/>
      <c r="AB174" s="261"/>
      <c r="AC174" s="262"/>
      <c r="AD174" s="260">
        <v>-1.75698683128439</v>
      </c>
      <c r="AE174" s="261"/>
      <c r="AF174" s="261"/>
      <c r="AG174" s="261"/>
      <c r="AH174" s="261"/>
      <c r="AI174" s="261"/>
      <c r="AJ174" s="261"/>
      <c r="AK174" s="261"/>
      <c r="AL174" s="262"/>
      <c r="AM174" s="260">
        <v>-7.6755627149617</v>
      </c>
      <c r="AN174" s="261"/>
      <c r="AO174" s="261"/>
      <c r="AP174" s="261"/>
      <c r="AQ174" s="261"/>
      <c r="AR174" s="261"/>
      <c r="AS174" s="261"/>
      <c r="AT174" s="261"/>
      <c r="AU174" s="262"/>
    </row>
    <row r="175" spans="2:47" ht="15" customHeight="1">
      <c r="B175" s="233" t="s">
        <v>96</v>
      </c>
      <c r="C175" s="233"/>
      <c r="D175" s="233"/>
      <c r="E175" s="233"/>
      <c r="F175" s="233"/>
      <c r="G175" s="233"/>
      <c r="H175" s="233"/>
      <c r="I175" s="233"/>
      <c r="J175" s="233"/>
      <c r="K175" s="233"/>
      <c r="L175" s="220">
        <f>IF(L174=0,0,L174-$L$183)</f>
        <v>0.43068210244011407</v>
      </c>
      <c r="M175" s="221"/>
      <c r="N175" s="221"/>
      <c r="O175" s="221"/>
      <c r="P175" s="221"/>
      <c r="Q175" s="221"/>
      <c r="R175" s="221"/>
      <c r="S175" s="221"/>
      <c r="T175" s="222"/>
      <c r="U175" s="220">
        <f>IF(U174=0,0,U174-$U$183)</f>
        <v>-1.5620825250236643</v>
      </c>
      <c r="V175" s="221"/>
      <c r="W175" s="221"/>
      <c r="X175" s="221"/>
      <c r="Y175" s="221"/>
      <c r="Z175" s="221"/>
      <c r="AA175" s="221"/>
      <c r="AB175" s="221"/>
      <c r="AC175" s="222"/>
      <c r="AD175" s="220">
        <f>IF(AD174=0,0,AD174-$AD$183)</f>
        <v>-1.2883420640940009</v>
      </c>
      <c r="AE175" s="221"/>
      <c r="AF175" s="221"/>
      <c r="AG175" s="221"/>
      <c r="AH175" s="221"/>
      <c r="AI175" s="221"/>
      <c r="AJ175" s="221"/>
      <c r="AK175" s="221"/>
      <c r="AL175" s="222"/>
      <c r="AM175" s="220">
        <f>IF(AM174=0,0,AM174-$AM$183)</f>
        <v>-5.22139346737705</v>
      </c>
      <c r="AN175" s="221"/>
      <c r="AO175" s="221"/>
      <c r="AP175" s="221"/>
      <c r="AQ175" s="221"/>
      <c r="AR175" s="221"/>
      <c r="AS175" s="221"/>
      <c r="AT175" s="221"/>
      <c r="AU175" s="222"/>
    </row>
    <row r="176" spans="2:47" ht="26.25" customHeight="1">
      <c r="B176" s="109" t="s">
        <v>186</v>
      </c>
      <c r="C176" s="107"/>
      <c r="D176" s="107"/>
      <c r="E176" s="107"/>
      <c r="F176" s="107"/>
      <c r="G176" s="107"/>
      <c r="H176" s="107"/>
      <c r="I176" s="107"/>
      <c r="J176" s="107"/>
      <c r="K176" s="108"/>
      <c r="L176" s="260">
        <v>-1.22739394221666</v>
      </c>
      <c r="M176" s="261"/>
      <c r="N176" s="261"/>
      <c r="O176" s="261"/>
      <c r="P176" s="261"/>
      <c r="Q176" s="261"/>
      <c r="R176" s="261"/>
      <c r="S176" s="261"/>
      <c r="T176" s="262"/>
      <c r="U176" s="260">
        <v>-2.8463758819753</v>
      </c>
      <c r="V176" s="261"/>
      <c r="W176" s="261"/>
      <c r="X176" s="261"/>
      <c r="Y176" s="261"/>
      <c r="Z176" s="261"/>
      <c r="AA176" s="261"/>
      <c r="AB176" s="261"/>
      <c r="AC176" s="262"/>
      <c r="AD176" s="260">
        <v>-2.34863399302221</v>
      </c>
      <c r="AE176" s="261"/>
      <c r="AF176" s="261"/>
      <c r="AG176" s="261"/>
      <c r="AH176" s="261"/>
      <c r="AI176" s="261"/>
      <c r="AJ176" s="261"/>
      <c r="AK176" s="261"/>
      <c r="AL176" s="262"/>
      <c r="AM176" s="260">
        <v>-8.19858432365613</v>
      </c>
      <c r="AN176" s="261"/>
      <c r="AO176" s="261"/>
      <c r="AP176" s="261"/>
      <c r="AQ176" s="261"/>
      <c r="AR176" s="261"/>
      <c r="AS176" s="261"/>
      <c r="AT176" s="261"/>
      <c r="AU176" s="262"/>
    </row>
    <row r="177" spans="2:47" ht="15" customHeight="1">
      <c r="B177" s="233" t="s">
        <v>96</v>
      </c>
      <c r="C177" s="233"/>
      <c r="D177" s="233"/>
      <c r="E177" s="233"/>
      <c r="F177" s="233"/>
      <c r="G177" s="233"/>
      <c r="H177" s="233"/>
      <c r="I177" s="233"/>
      <c r="J177" s="233"/>
      <c r="K177" s="233"/>
      <c r="L177" s="220">
        <f>IF(L176=0,0,L176-$L$183)</f>
        <v>-0.03740773204719994</v>
      </c>
      <c r="M177" s="221"/>
      <c r="N177" s="221"/>
      <c r="O177" s="221"/>
      <c r="P177" s="221"/>
      <c r="Q177" s="221"/>
      <c r="R177" s="221"/>
      <c r="S177" s="221"/>
      <c r="T177" s="222"/>
      <c r="U177" s="220">
        <f>IF(U176=0,0,U176-$U$183)</f>
        <v>-2.184904178327184</v>
      </c>
      <c r="V177" s="221"/>
      <c r="W177" s="221"/>
      <c r="X177" s="221"/>
      <c r="Y177" s="221"/>
      <c r="Z177" s="221"/>
      <c r="AA177" s="221"/>
      <c r="AB177" s="221"/>
      <c r="AC177" s="222"/>
      <c r="AD177" s="220">
        <f>IF(AD176=0,0,AD176-$AD$183)</f>
        <v>-1.8799892258318212</v>
      </c>
      <c r="AE177" s="221"/>
      <c r="AF177" s="221"/>
      <c r="AG177" s="221"/>
      <c r="AH177" s="221"/>
      <c r="AI177" s="221"/>
      <c r="AJ177" s="221"/>
      <c r="AK177" s="221"/>
      <c r="AL177" s="222"/>
      <c r="AM177" s="220">
        <f>IF(AM176=0,0,AM176-$AM$183)</f>
        <v>-5.74441507607148</v>
      </c>
      <c r="AN177" s="221"/>
      <c r="AO177" s="221"/>
      <c r="AP177" s="221"/>
      <c r="AQ177" s="221"/>
      <c r="AR177" s="221"/>
      <c r="AS177" s="221"/>
      <c r="AT177" s="221"/>
      <c r="AU177" s="222"/>
    </row>
    <row r="178" spans="2:47" ht="26.25" customHeight="1">
      <c r="B178" s="109" t="s">
        <v>187</v>
      </c>
      <c r="C178" s="107"/>
      <c r="D178" s="107"/>
      <c r="E178" s="107"/>
      <c r="F178" s="107"/>
      <c r="G178" s="107"/>
      <c r="H178" s="107"/>
      <c r="I178" s="107"/>
      <c r="J178" s="107"/>
      <c r="K178" s="108"/>
      <c r="L178" s="260">
        <v>-1.19818305375729</v>
      </c>
      <c r="M178" s="261"/>
      <c r="N178" s="261"/>
      <c r="O178" s="261"/>
      <c r="P178" s="261"/>
      <c r="Q178" s="261"/>
      <c r="R178" s="261"/>
      <c r="S178" s="261"/>
      <c r="T178" s="262"/>
      <c r="U178" s="260">
        <v>-2.78830250208214</v>
      </c>
      <c r="V178" s="261"/>
      <c r="W178" s="261"/>
      <c r="X178" s="261"/>
      <c r="Y178" s="261"/>
      <c r="Z178" s="261"/>
      <c r="AA178" s="261"/>
      <c r="AB178" s="261"/>
      <c r="AC178" s="262"/>
      <c r="AD178" s="260">
        <v>-2.26666981154327</v>
      </c>
      <c r="AE178" s="261"/>
      <c r="AF178" s="261"/>
      <c r="AG178" s="261"/>
      <c r="AH178" s="261"/>
      <c r="AI178" s="261"/>
      <c r="AJ178" s="261"/>
      <c r="AK178" s="261"/>
      <c r="AL178" s="262"/>
      <c r="AM178" s="260">
        <v>-8.10583043179348</v>
      </c>
      <c r="AN178" s="261"/>
      <c r="AO178" s="261"/>
      <c r="AP178" s="261"/>
      <c r="AQ178" s="261"/>
      <c r="AR178" s="261"/>
      <c r="AS178" s="261"/>
      <c r="AT178" s="261"/>
      <c r="AU178" s="262"/>
    </row>
    <row r="179" spans="2:47" ht="15" customHeight="1">
      <c r="B179" s="233" t="s">
        <v>96</v>
      </c>
      <c r="C179" s="233"/>
      <c r="D179" s="233"/>
      <c r="E179" s="233"/>
      <c r="F179" s="233"/>
      <c r="G179" s="233"/>
      <c r="H179" s="233"/>
      <c r="I179" s="233"/>
      <c r="J179" s="233"/>
      <c r="K179" s="233"/>
      <c r="L179" s="220">
        <f>IF(L178=0,0,L178-$L$183)</f>
        <v>-0.008196843587829905</v>
      </c>
      <c r="M179" s="221"/>
      <c r="N179" s="221"/>
      <c r="O179" s="221"/>
      <c r="P179" s="221"/>
      <c r="Q179" s="221"/>
      <c r="R179" s="221"/>
      <c r="S179" s="221"/>
      <c r="T179" s="222"/>
      <c r="U179" s="220">
        <f>IF(U178=0,0,U178-$U$183)</f>
        <v>-2.1268307984340242</v>
      </c>
      <c r="V179" s="221"/>
      <c r="W179" s="221"/>
      <c r="X179" s="221"/>
      <c r="Y179" s="221"/>
      <c r="Z179" s="221"/>
      <c r="AA179" s="221"/>
      <c r="AB179" s="221"/>
      <c r="AC179" s="222"/>
      <c r="AD179" s="220">
        <f>IF(AD178=0,0,AD178-$AD$183)</f>
        <v>-1.7980250443528811</v>
      </c>
      <c r="AE179" s="221"/>
      <c r="AF179" s="221"/>
      <c r="AG179" s="221"/>
      <c r="AH179" s="221"/>
      <c r="AI179" s="221"/>
      <c r="AJ179" s="221"/>
      <c r="AK179" s="221"/>
      <c r="AL179" s="222"/>
      <c r="AM179" s="220">
        <f>IF(AM178=0,0,AM178-$AM$183)</f>
        <v>-5.65166118420883</v>
      </c>
      <c r="AN179" s="221"/>
      <c r="AO179" s="221"/>
      <c r="AP179" s="221"/>
      <c r="AQ179" s="221"/>
      <c r="AR179" s="221"/>
      <c r="AS179" s="221"/>
      <c r="AT179" s="221"/>
      <c r="AU179" s="222"/>
    </row>
    <row r="180" spans="2:47" ht="26.25" customHeight="1">
      <c r="B180" s="158" t="s">
        <v>153</v>
      </c>
      <c r="C180" s="158"/>
      <c r="D180" s="158"/>
      <c r="E180" s="158"/>
      <c r="F180" s="158"/>
      <c r="G180" s="158"/>
      <c r="H180" s="158"/>
      <c r="I180" s="158"/>
      <c r="J180" s="158"/>
      <c r="K180" s="158"/>
      <c r="L180" s="158"/>
      <c r="M180" s="158"/>
      <c r="N180" s="158"/>
      <c r="O180" s="158"/>
      <c r="P180" s="158"/>
      <c r="Q180" s="158"/>
      <c r="R180" s="158"/>
      <c r="S180" s="158"/>
      <c r="T180" s="158"/>
      <c r="U180" s="158"/>
      <c r="V180" s="158"/>
      <c r="W180" s="158"/>
      <c r="X180" s="158"/>
      <c r="Y180" s="158"/>
      <c r="Z180" s="158"/>
      <c r="AA180" s="158"/>
      <c r="AB180" s="158"/>
      <c r="AC180" s="158"/>
      <c r="AD180" s="158"/>
      <c r="AE180" s="158"/>
      <c r="AF180" s="158"/>
      <c r="AG180" s="158"/>
      <c r="AH180" s="158"/>
      <c r="AI180" s="158"/>
      <c r="AJ180" s="158"/>
      <c r="AK180" s="158"/>
      <c r="AL180" s="158"/>
      <c r="AM180" s="158"/>
      <c r="AN180" s="158"/>
      <c r="AO180" s="158"/>
      <c r="AP180" s="158"/>
      <c r="AQ180" s="158"/>
      <c r="AR180" s="158"/>
      <c r="AS180" s="158"/>
      <c r="AT180" s="158"/>
      <c r="AU180" s="158"/>
    </row>
    <row r="181" spans="2:47" ht="15" customHeight="1">
      <c r="B181" s="109" t="s">
        <v>188</v>
      </c>
      <c r="C181" s="107"/>
      <c r="D181" s="107"/>
      <c r="E181" s="107"/>
      <c r="F181" s="107"/>
      <c r="G181" s="107"/>
      <c r="H181" s="107"/>
      <c r="I181" s="107"/>
      <c r="J181" s="107"/>
      <c r="K181" s="108"/>
      <c r="L181" s="274">
        <v>-1.19915296754579</v>
      </c>
      <c r="M181" s="275"/>
      <c r="N181" s="275"/>
      <c r="O181" s="275"/>
      <c r="P181" s="275"/>
      <c r="Q181" s="275"/>
      <c r="R181" s="275"/>
      <c r="S181" s="275"/>
      <c r="T181" s="276"/>
      <c r="U181" s="274">
        <v>-2.78878686038362</v>
      </c>
      <c r="V181" s="275"/>
      <c r="W181" s="275"/>
      <c r="X181" s="275"/>
      <c r="Y181" s="275"/>
      <c r="Z181" s="275"/>
      <c r="AA181" s="275"/>
      <c r="AB181" s="275"/>
      <c r="AC181" s="276"/>
      <c r="AD181" s="274">
        <v>-2.26394548446927</v>
      </c>
      <c r="AE181" s="275"/>
      <c r="AF181" s="275"/>
      <c r="AG181" s="275"/>
      <c r="AH181" s="275"/>
      <c r="AI181" s="275"/>
      <c r="AJ181" s="275"/>
      <c r="AK181" s="275"/>
      <c r="AL181" s="276"/>
      <c r="AM181" s="274">
        <v>-8.07154253701843</v>
      </c>
      <c r="AN181" s="275"/>
      <c r="AO181" s="275"/>
      <c r="AP181" s="275"/>
      <c r="AQ181" s="275"/>
      <c r="AR181" s="275"/>
      <c r="AS181" s="275"/>
      <c r="AT181" s="275"/>
      <c r="AU181" s="276"/>
    </row>
    <row r="182" spans="2:47" ht="15" customHeight="1">
      <c r="B182" s="233" t="s">
        <v>96</v>
      </c>
      <c r="C182" s="233"/>
      <c r="D182" s="233"/>
      <c r="E182" s="233"/>
      <c r="F182" s="233"/>
      <c r="G182" s="233"/>
      <c r="H182" s="233"/>
      <c r="I182" s="233"/>
      <c r="J182" s="233"/>
      <c r="K182" s="233"/>
      <c r="L182" s="220">
        <f>IF(L181=0,0,L181-$L$183)</f>
        <v>-0.009166757376329882</v>
      </c>
      <c r="M182" s="221"/>
      <c r="N182" s="221"/>
      <c r="O182" s="221"/>
      <c r="P182" s="221"/>
      <c r="Q182" s="221"/>
      <c r="R182" s="221"/>
      <c r="S182" s="221"/>
      <c r="T182" s="222"/>
      <c r="U182" s="220">
        <f>IF(U181=0,0,U181-$U$183)</f>
        <v>-2.127315156735504</v>
      </c>
      <c r="V182" s="221"/>
      <c r="W182" s="221"/>
      <c r="X182" s="221"/>
      <c r="Y182" s="221"/>
      <c r="Z182" s="221"/>
      <c r="AA182" s="221"/>
      <c r="AB182" s="221"/>
      <c r="AC182" s="222"/>
      <c r="AD182" s="220">
        <f>IF(AD181=0,0,AD181-$AD$183)</f>
        <v>-1.795300717278881</v>
      </c>
      <c r="AE182" s="221"/>
      <c r="AF182" s="221"/>
      <c r="AG182" s="221"/>
      <c r="AH182" s="221"/>
      <c r="AI182" s="221"/>
      <c r="AJ182" s="221"/>
      <c r="AK182" s="221"/>
      <c r="AL182" s="222"/>
      <c r="AM182" s="220">
        <f>IF(AM181=0,0,AM181-$AM$183)</f>
        <v>-5.617373289433781</v>
      </c>
      <c r="AN182" s="221"/>
      <c r="AO182" s="221"/>
      <c r="AP182" s="221"/>
      <c r="AQ182" s="221"/>
      <c r="AR182" s="221"/>
      <c r="AS182" s="221"/>
      <c r="AT182" s="221"/>
      <c r="AU182" s="222"/>
    </row>
    <row r="183" spans="2:47" ht="15" customHeight="1">
      <c r="B183" s="80" t="s">
        <v>40</v>
      </c>
      <c r="C183" s="80"/>
      <c r="D183" s="80"/>
      <c r="E183" s="80"/>
      <c r="F183" s="80"/>
      <c r="G183" s="80"/>
      <c r="H183" s="80"/>
      <c r="I183" s="80"/>
      <c r="J183" s="80"/>
      <c r="K183" s="80"/>
      <c r="L183" s="254">
        <v>-1.18998621016946</v>
      </c>
      <c r="M183" s="255"/>
      <c r="N183" s="255"/>
      <c r="O183" s="255"/>
      <c r="P183" s="255"/>
      <c r="Q183" s="255"/>
      <c r="R183" s="255"/>
      <c r="S183" s="255"/>
      <c r="T183" s="256"/>
      <c r="U183" s="254">
        <v>-0.661471703648116</v>
      </c>
      <c r="V183" s="255"/>
      <c r="W183" s="255"/>
      <c r="X183" s="255"/>
      <c r="Y183" s="255"/>
      <c r="Z183" s="255"/>
      <c r="AA183" s="255"/>
      <c r="AB183" s="255"/>
      <c r="AC183" s="256"/>
      <c r="AD183" s="254">
        <v>-0.468644767190389</v>
      </c>
      <c r="AE183" s="255"/>
      <c r="AF183" s="255"/>
      <c r="AG183" s="255"/>
      <c r="AH183" s="255"/>
      <c r="AI183" s="255"/>
      <c r="AJ183" s="255"/>
      <c r="AK183" s="255"/>
      <c r="AL183" s="256"/>
      <c r="AM183" s="254">
        <v>-2.45416924758465</v>
      </c>
      <c r="AN183" s="255"/>
      <c r="AO183" s="255"/>
      <c r="AP183" s="255"/>
      <c r="AQ183" s="255"/>
      <c r="AR183" s="255"/>
      <c r="AS183" s="255"/>
      <c r="AT183" s="255"/>
      <c r="AU183" s="256"/>
    </row>
    <row r="184" spans="2:47" ht="15" customHeight="1">
      <c r="B184" s="263" t="s">
        <v>189</v>
      </c>
      <c r="C184" s="263"/>
      <c r="D184" s="263"/>
      <c r="E184" s="263"/>
      <c r="F184" s="263"/>
      <c r="G184" s="263"/>
      <c r="H184" s="263"/>
      <c r="I184" s="263"/>
      <c r="J184" s="263"/>
      <c r="K184" s="263"/>
      <c r="L184" s="263"/>
      <c r="M184" s="263"/>
      <c r="N184" s="263"/>
      <c r="O184" s="263"/>
      <c r="P184" s="263"/>
      <c r="Q184" s="263"/>
      <c r="R184" s="263"/>
      <c r="S184" s="263"/>
      <c r="T184" s="263"/>
      <c r="U184" s="263"/>
      <c r="V184" s="263"/>
      <c r="W184" s="263"/>
      <c r="X184" s="263"/>
      <c r="Y184" s="263"/>
      <c r="Z184" s="263"/>
      <c r="AA184" s="263"/>
      <c r="AB184" s="263"/>
      <c r="AC184" s="263"/>
      <c r="AD184" s="263"/>
      <c r="AE184" s="263"/>
      <c r="AF184" s="263"/>
      <c r="AG184" s="263"/>
      <c r="AH184" s="263"/>
      <c r="AI184" s="263"/>
      <c r="AJ184" s="263"/>
      <c r="AK184" s="263"/>
      <c r="AL184" s="263"/>
      <c r="AM184" s="263"/>
      <c r="AN184" s="263"/>
      <c r="AO184" s="263"/>
      <c r="AP184" s="263"/>
      <c r="AQ184" s="263"/>
      <c r="AR184" s="263"/>
      <c r="AS184" s="263"/>
      <c r="AT184" s="263"/>
      <c r="AU184" s="263"/>
    </row>
    <row r="185" spans="2:47" ht="25.5" customHeight="1">
      <c r="B185" s="299" t="s">
        <v>91</v>
      </c>
      <c r="C185" s="300"/>
      <c r="D185" s="300"/>
      <c r="E185" s="300"/>
      <c r="F185" s="300"/>
      <c r="G185" s="300"/>
      <c r="H185" s="300"/>
      <c r="I185" s="300"/>
      <c r="J185" s="300"/>
      <c r="K185" s="300"/>
      <c r="L185" s="300"/>
      <c r="M185" s="300"/>
      <c r="N185" s="300"/>
      <c r="O185" s="300"/>
      <c r="P185" s="300"/>
      <c r="Q185" s="300"/>
      <c r="R185" s="300"/>
      <c r="S185" s="300"/>
      <c r="T185" s="300"/>
      <c r="U185" s="300"/>
      <c r="V185" s="300"/>
      <c r="W185" s="300"/>
      <c r="X185" s="300"/>
      <c r="Y185" s="300"/>
      <c r="Z185" s="300"/>
      <c r="AA185" s="300"/>
      <c r="AB185" s="300"/>
      <c r="AC185" s="300"/>
      <c r="AD185" s="300"/>
      <c r="AE185" s="300"/>
      <c r="AF185" s="300"/>
      <c r="AG185" s="300"/>
      <c r="AH185" s="300"/>
      <c r="AI185" s="300"/>
      <c r="AJ185" s="300"/>
      <c r="AK185" s="300"/>
      <c r="AL185" s="300"/>
      <c r="AM185" s="300"/>
      <c r="AN185" s="300"/>
      <c r="AO185" s="300"/>
      <c r="AP185" s="300"/>
      <c r="AQ185" s="300"/>
      <c r="AR185" s="300"/>
      <c r="AS185" s="300"/>
      <c r="AT185" s="300"/>
      <c r="AU185" s="300"/>
    </row>
    <row r="186" spans="2:47" ht="15" customHeight="1">
      <c r="B186" s="88" t="s">
        <v>15</v>
      </c>
      <c r="C186" s="88"/>
      <c r="D186" s="88"/>
      <c r="E186" s="88"/>
      <c r="F186" s="88"/>
      <c r="G186" s="88"/>
      <c r="H186" s="88"/>
      <c r="I186" s="88"/>
      <c r="J186" s="88"/>
      <c r="K186" s="88"/>
      <c r="L186" s="133" t="s">
        <v>41</v>
      </c>
      <c r="M186" s="134"/>
      <c r="N186" s="134"/>
      <c r="O186" s="134"/>
      <c r="P186" s="134"/>
      <c r="Q186" s="134"/>
      <c r="R186" s="134"/>
      <c r="S186" s="134"/>
      <c r="T186" s="135"/>
      <c r="U186" s="133" t="s">
        <v>42</v>
      </c>
      <c r="V186" s="134"/>
      <c r="W186" s="134"/>
      <c r="X186" s="134"/>
      <c r="Y186" s="134"/>
      <c r="Z186" s="134"/>
      <c r="AA186" s="134"/>
      <c r="AB186" s="134"/>
      <c r="AC186" s="135"/>
      <c r="AD186" s="133" t="s">
        <v>43</v>
      </c>
      <c r="AE186" s="134"/>
      <c r="AF186" s="134"/>
      <c r="AG186" s="134"/>
      <c r="AH186" s="134"/>
      <c r="AI186" s="134"/>
      <c r="AJ186" s="134"/>
      <c r="AK186" s="134"/>
      <c r="AL186" s="135"/>
      <c r="AM186" s="133" t="s">
        <v>44</v>
      </c>
      <c r="AN186" s="134"/>
      <c r="AO186" s="134"/>
      <c r="AP186" s="134"/>
      <c r="AQ186" s="134"/>
      <c r="AR186" s="134"/>
      <c r="AS186" s="134"/>
      <c r="AT186" s="134"/>
      <c r="AU186" s="135"/>
    </row>
    <row r="187" spans="2:47" ht="26.25" customHeight="1">
      <c r="B187" s="109" t="s">
        <v>182</v>
      </c>
      <c r="C187" s="107"/>
      <c r="D187" s="107"/>
      <c r="E187" s="107"/>
      <c r="F187" s="107"/>
      <c r="G187" s="107"/>
      <c r="H187" s="107"/>
      <c r="I187" s="107"/>
      <c r="J187" s="107"/>
      <c r="K187" s="108"/>
      <c r="L187" s="260">
        <v>-6.4646822394301</v>
      </c>
      <c r="M187" s="261"/>
      <c r="N187" s="261"/>
      <c r="O187" s="261"/>
      <c r="P187" s="261"/>
      <c r="Q187" s="261"/>
      <c r="R187" s="261"/>
      <c r="S187" s="261"/>
      <c r="T187" s="262"/>
      <c r="U187" s="260">
        <v>-0.897192435836791</v>
      </c>
      <c r="V187" s="261"/>
      <c r="W187" s="261"/>
      <c r="X187" s="261"/>
      <c r="Y187" s="261"/>
      <c r="Z187" s="261"/>
      <c r="AA187" s="261"/>
      <c r="AB187" s="261"/>
      <c r="AC187" s="262"/>
      <c r="AD187" s="260">
        <v>3.99069295707468</v>
      </c>
      <c r="AE187" s="261"/>
      <c r="AF187" s="261"/>
      <c r="AG187" s="261"/>
      <c r="AH187" s="261"/>
      <c r="AI187" s="261"/>
      <c r="AJ187" s="261"/>
      <c r="AK187" s="261"/>
      <c r="AL187" s="262"/>
      <c r="AM187" s="260">
        <v>-6.68651027335104</v>
      </c>
      <c r="AN187" s="261"/>
      <c r="AO187" s="261"/>
      <c r="AP187" s="261"/>
      <c r="AQ187" s="261"/>
      <c r="AR187" s="261"/>
      <c r="AS187" s="261"/>
      <c r="AT187" s="261"/>
      <c r="AU187" s="262"/>
    </row>
    <row r="188" spans="2:47" ht="26.25" customHeight="1">
      <c r="B188" s="233" t="s">
        <v>96</v>
      </c>
      <c r="C188" s="233"/>
      <c r="D188" s="233"/>
      <c r="E188" s="233"/>
      <c r="F188" s="233"/>
      <c r="G188" s="233"/>
      <c r="H188" s="233"/>
      <c r="I188" s="233"/>
      <c r="J188" s="233"/>
      <c r="K188" s="233"/>
      <c r="L188" s="220">
        <f>IF(L187=0,0,L187-$L$203)</f>
        <v>-4.01051299184545</v>
      </c>
      <c r="M188" s="221"/>
      <c r="N188" s="221"/>
      <c r="O188" s="221"/>
      <c r="P188" s="221"/>
      <c r="Q188" s="221"/>
      <c r="R188" s="221"/>
      <c r="S188" s="221"/>
      <c r="T188" s="222"/>
      <c r="U188" s="220">
        <f>IF(U187=0,0,U187-$U$203)</f>
        <v>-0.282163957208837</v>
      </c>
      <c r="V188" s="221"/>
      <c r="W188" s="221"/>
      <c r="X188" s="221"/>
      <c r="Y188" s="221"/>
      <c r="Z188" s="221"/>
      <c r="AA188" s="221"/>
      <c r="AB188" s="221"/>
      <c r="AC188" s="222"/>
      <c r="AD188" s="220">
        <f>IF(AD187=0,0,AD187-$AD$203)</f>
        <v>-0.8716687586116096</v>
      </c>
      <c r="AE188" s="221"/>
      <c r="AF188" s="221"/>
      <c r="AG188" s="221"/>
      <c r="AH188" s="221"/>
      <c r="AI188" s="221"/>
      <c r="AJ188" s="221"/>
      <c r="AK188" s="221"/>
      <c r="AL188" s="222"/>
      <c r="AM188" s="220">
        <f>IF(AM187=0,0,AM187-$AM$203)</f>
        <v>-8.15306376173598</v>
      </c>
      <c r="AN188" s="221"/>
      <c r="AO188" s="221"/>
      <c r="AP188" s="221"/>
      <c r="AQ188" s="221"/>
      <c r="AR188" s="221"/>
      <c r="AS188" s="221"/>
      <c r="AT188" s="221"/>
      <c r="AU188" s="222"/>
    </row>
    <row r="189" spans="2:47" ht="15" customHeight="1">
      <c r="B189" s="158" t="s">
        <v>83</v>
      </c>
      <c r="C189" s="158"/>
      <c r="D189" s="158"/>
      <c r="E189" s="158"/>
      <c r="F189" s="158"/>
      <c r="G189" s="158"/>
      <c r="H189" s="158"/>
      <c r="I189" s="158"/>
      <c r="J189" s="158"/>
      <c r="K189" s="158"/>
      <c r="L189" s="158"/>
      <c r="M189" s="158"/>
      <c r="N189" s="158"/>
      <c r="O189" s="158"/>
      <c r="P189" s="158"/>
      <c r="Q189" s="158"/>
      <c r="R189" s="158"/>
      <c r="S189" s="158"/>
      <c r="T189" s="158"/>
      <c r="U189" s="158"/>
      <c r="V189" s="158"/>
      <c r="W189" s="158"/>
      <c r="X189" s="158"/>
      <c r="Y189" s="158"/>
      <c r="Z189" s="158"/>
      <c r="AA189" s="158"/>
      <c r="AB189" s="158"/>
      <c r="AC189" s="158"/>
      <c r="AD189" s="158"/>
      <c r="AE189" s="158"/>
      <c r="AF189" s="158"/>
      <c r="AG189" s="158"/>
      <c r="AH189" s="158"/>
      <c r="AI189" s="158"/>
      <c r="AJ189" s="158"/>
      <c r="AK189" s="158"/>
      <c r="AL189" s="158"/>
      <c r="AM189" s="158"/>
      <c r="AN189" s="158"/>
      <c r="AO189" s="158"/>
      <c r="AP189" s="158"/>
      <c r="AQ189" s="158"/>
      <c r="AR189" s="158"/>
      <c r="AS189" s="158"/>
      <c r="AT189" s="158"/>
      <c r="AU189" s="158"/>
    </row>
    <row r="190" spans="2:47" ht="26.25" customHeight="1">
      <c r="B190" s="109" t="s">
        <v>183</v>
      </c>
      <c r="C190" s="107"/>
      <c r="D190" s="107"/>
      <c r="E190" s="107"/>
      <c r="F190" s="107"/>
      <c r="G190" s="107"/>
      <c r="H190" s="107"/>
      <c r="I190" s="107"/>
      <c r="J190" s="107"/>
      <c r="K190" s="108"/>
      <c r="L190" s="260">
        <v>-7.63418309814611</v>
      </c>
      <c r="M190" s="261"/>
      <c r="N190" s="261"/>
      <c r="O190" s="261"/>
      <c r="P190" s="261"/>
      <c r="Q190" s="261"/>
      <c r="R190" s="261"/>
      <c r="S190" s="261"/>
      <c r="T190" s="262"/>
      <c r="U190" s="260">
        <v>-3.35013177773216</v>
      </c>
      <c r="V190" s="261"/>
      <c r="W190" s="261"/>
      <c r="X190" s="261"/>
      <c r="Y190" s="261"/>
      <c r="Z190" s="261"/>
      <c r="AA190" s="261"/>
      <c r="AB190" s="261"/>
      <c r="AC190" s="262"/>
      <c r="AD190" s="260">
        <v>0.169148656524961</v>
      </c>
      <c r="AE190" s="261"/>
      <c r="AF190" s="261"/>
      <c r="AG190" s="261"/>
      <c r="AH190" s="261"/>
      <c r="AI190" s="261"/>
      <c r="AJ190" s="261"/>
      <c r="AK190" s="261"/>
      <c r="AL190" s="262"/>
      <c r="AM190" s="260">
        <v>-12.35324706494</v>
      </c>
      <c r="AN190" s="261"/>
      <c r="AO190" s="261"/>
      <c r="AP190" s="261"/>
      <c r="AQ190" s="261"/>
      <c r="AR190" s="261"/>
      <c r="AS190" s="261"/>
      <c r="AT190" s="261"/>
      <c r="AU190" s="262"/>
    </row>
    <row r="191" spans="2:47" ht="15" customHeight="1">
      <c r="B191" s="233" t="s">
        <v>96</v>
      </c>
      <c r="C191" s="233"/>
      <c r="D191" s="233"/>
      <c r="E191" s="233"/>
      <c r="F191" s="233"/>
      <c r="G191" s="233"/>
      <c r="H191" s="233"/>
      <c r="I191" s="233"/>
      <c r="J191" s="233"/>
      <c r="K191" s="233"/>
      <c r="L191" s="220">
        <f>IF(L190=0,0,L190-$L$203)</f>
        <v>-5.18001385056146</v>
      </c>
      <c r="M191" s="221"/>
      <c r="N191" s="221"/>
      <c r="O191" s="221"/>
      <c r="P191" s="221"/>
      <c r="Q191" s="221"/>
      <c r="R191" s="221"/>
      <c r="S191" s="221"/>
      <c r="T191" s="222"/>
      <c r="U191" s="220">
        <f>IF(U190=0,0,U190-$U$203)</f>
        <v>-2.7351032991042064</v>
      </c>
      <c r="V191" s="221"/>
      <c r="W191" s="221"/>
      <c r="X191" s="221"/>
      <c r="Y191" s="221"/>
      <c r="Z191" s="221"/>
      <c r="AA191" s="221"/>
      <c r="AB191" s="221"/>
      <c r="AC191" s="222"/>
      <c r="AD191" s="220">
        <f>IF(AD190=0,0,AD190-$AD$203)</f>
        <v>-4.693213059161328</v>
      </c>
      <c r="AE191" s="221"/>
      <c r="AF191" s="221"/>
      <c r="AG191" s="221"/>
      <c r="AH191" s="221"/>
      <c r="AI191" s="221"/>
      <c r="AJ191" s="221"/>
      <c r="AK191" s="221"/>
      <c r="AL191" s="222"/>
      <c r="AM191" s="220">
        <f>IF(AM190=0,0,AM190-$AM$203)</f>
        <v>-13.81980055332494</v>
      </c>
      <c r="AN191" s="221"/>
      <c r="AO191" s="221"/>
      <c r="AP191" s="221"/>
      <c r="AQ191" s="221"/>
      <c r="AR191" s="221"/>
      <c r="AS191" s="221"/>
      <c r="AT191" s="221"/>
      <c r="AU191" s="222"/>
    </row>
    <row r="192" spans="2:47" ht="26.25" customHeight="1">
      <c r="B192" s="109" t="s">
        <v>184</v>
      </c>
      <c r="C192" s="107"/>
      <c r="D192" s="107"/>
      <c r="E192" s="107"/>
      <c r="F192" s="107"/>
      <c r="G192" s="107"/>
      <c r="H192" s="107"/>
      <c r="I192" s="107"/>
      <c r="J192" s="107"/>
      <c r="K192" s="108"/>
      <c r="L192" s="260">
        <v>0</v>
      </c>
      <c r="M192" s="261"/>
      <c r="N192" s="261"/>
      <c r="O192" s="261"/>
      <c r="P192" s="261"/>
      <c r="Q192" s="261"/>
      <c r="R192" s="261"/>
      <c r="S192" s="261"/>
      <c r="T192" s="262"/>
      <c r="U192" s="260">
        <v>0</v>
      </c>
      <c r="V192" s="261"/>
      <c r="W192" s="261"/>
      <c r="X192" s="261"/>
      <c r="Y192" s="261"/>
      <c r="Z192" s="261"/>
      <c r="AA192" s="261"/>
      <c r="AB192" s="261"/>
      <c r="AC192" s="262"/>
      <c r="AD192" s="260">
        <v>0</v>
      </c>
      <c r="AE192" s="261"/>
      <c r="AF192" s="261"/>
      <c r="AG192" s="261"/>
      <c r="AH192" s="261"/>
      <c r="AI192" s="261"/>
      <c r="AJ192" s="261"/>
      <c r="AK192" s="261"/>
      <c r="AL192" s="262"/>
      <c r="AM192" s="260">
        <v>0</v>
      </c>
      <c r="AN192" s="261"/>
      <c r="AO192" s="261"/>
      <c r="AP192" s="261"/>
      <c r="AQ192" s="261"/>
      <c r="AR192" s="261"/>
      <c r="AS192" s="261"/>
      <c r="AT192" s="261"/>
      <c r="AU192" s="262"/>
    </row>
    <row r="193" spans="2:47" ht="15" customHeight="1">
      <c r="B193" s="233" t="s">
        <v>96</v>
      </c>
      <c r="C193" s="233"/>
      <c r="D193" s="233"/>
      <c r="E193" s="233"/>
      <c r="F193" s="233"/>
      <c r="G193" s="233"/>
      <c r="H193" s="233"/>
      <c r="I193" s="233"/>
      <c r="J193" s="233"/>
      <c r="K193" s="233"/>
      <c r="L193" s="220">
        <f>IF(L192=0,0,L192-$L$203)</f>
        <v>0</v>
      </c>
      <c r="M193" s="221"/>
      <c r="N193" s="221"/>
      <c r="O193" s="221"/>
      <c r="P193" s="221"/>
      <c r="Q193" s="221"/>
      <c r="R193" s="221"/>
      <c r="S193" s="221"/>
      <c r="T193" s="222"/>
      <c r="U193" s="220">
        <f>IF(U192=0,0,U192-$U$203)</f>
        <v>0</v>
      </c>
      <c r="V193" s="221"/>
      <c r="W193" s="221"/>
      <c r="X193" s="221"/>
      <c r="Y193" s="221"/>
      <c r="Z193" s="221"/>
      <c r="AA193" s="221"/>
      <c r="AB193" s="221"/>
      <c r="AC193" s="222"/>
      <c r="AD193" s="220">
        <f>IF(AD192=0,0,AD192-$AD$203)</f>
        <v>0</v>
      </c>
      <c r="AE193" s="221"/>
      <c r="AF193" s="221"/>
      <c r="AG193" s="221"/>
      <c r="AH193" s="221"/>
      <c r="AI193" s="221"/>
      <c r="AJ193" s="221"/>
      <c r="AK193" s="221"/>
      <c r="AL193" s="222"/>
      <c r="AM193" s="220">
        <f>IF(AM192=0,0,AM192-$AM$203)</f>
        <v>0</v>
      </c>
      <c r="AN193" s="221"/>
      <c r="AO193" s="221"/>
      <c r="AP193" s="221"/>
      <c r="AQ193" s="221"/>
      <c r="AR193" s="221"/>
      <c r="AS193" s="221"/>
      <c r="AT193" s="221"/>
      <c r="AU193" s="222"/>
    </row>
    <row r="194" spans="2:47" ht="26.25" customHeight="1">
      <c r="B194" s="109" t="s">
        <v>185</v>
      </c>
      <c r="C194" s="107"/>
      <c r="D194" s="107"/>
      <c r="E194" s="107"/>
      <c r="F194" s="107"/>
      <c r="G194" s="107"/>
      <c r="H194" s="107"/>
      <c r="I194" s="107"/>
      <c r="J194" s="107"/>
      <c r="K194" s="108"/>
      <c r="L194" s="260">
        <v>-7.6755627149617</v>
      </c>
      <c r="M194" s="261"/>
      <c r="N194" s="261"/>
      <c r="O194" s="261"/>
      <c r="P194" s="261"/>
      <c r="Q194" s="261"/>
      <c r="R194" s="261"/>
      <c r="S194" s="261"/>
      <c r="T194" s="262"/>
      <c r="U194" s="260">
        <v>-4.11791967626235</v>
      </c>
      <c r="V194" s="261"/>
      <c r="W194" s="261"/>
      <c r="X194" s="261"/>
      <c r="Y194" s="261"/>
      <c r="Z194" s="261"/>
      <c r="AA194" s="261"/>
      <c r="AB194" s="261"/>
      <c r="AC194" s="262"/>
      <c r="AD194" s="260">
        <v>-1.36400106980307</v>
      </c>
      <c r="AE194" s="261"/>
      <c r="AF194" s="261"/>
      <c r="AG194" s="261"/>
      <c r="AH194" s="261"/>
      <c r="AI194" s="261"/>
      <c r="AJ194" s="261"/>
      <c r="AK194" s="261"/>
      <c r="AL194" s="262"/>
      <c r="AM194" s="260">
        <v>-15.004308703579</v>
      </c>
      <c r="AN194" s="261"/>
      <c r="AO194" s="261"/>
      <c r="AP194" s="261"/>
      <c r="AQ194" s="261"/>
      <c r="AR194" s="261"/>
      <c r="AS194" s="261"/>
      <c r="AT194" s="261"/>
      <c r="AU194" s="262"/>
    </row>
    <row r="195" spans="2:47" ht="15" customHeight="1">
      <c r="B195" s="233" t="s">
        <v>96</v>
      </c>
      <c r="C195" s="233"/>
      <c r="D195" s="233"/>
      <c r="E195" s="233"/>
      <c r="F195" s="233"/>
      <c r="G195" s="233"/>
      <c r="H195" s="233"/>
      <c r="I195" s="233"/>
      <c r="J195" s="233"/>
      <c r="K195" s="233"/>
      <c r="L195" s="220">
        <f>IF(L194=0,0,L194-$L$203)</f>
        <v>-5.22139346737705</v>
      </c>
      <c r="M195" s="221"/>
      <c r="N195" s="221"/>
      <c r="O195" s="221"/>
      <c r="P195" s="221"/>
      <c r="Q195" s="221"/>
      <c r="R195" s="221"/>
      <c r="S195" s="221"/>
      <c r="T195" s="222"/>
      <c r="U195" s="220">
        <f>IF(U194=0,0,U194-$U$203)</f>
        <v>-3.502891197634396</v>
      </c>
      <c r="V195" s="221"/>
      <c r="W195" s="221"/>
      <c r="X195" s="221"/>
      <c r="Y195" s="221"/>
      <c r="Z195" s="221"/>
      <c r="AA195" s="221"/>
      <c r="AB195" s="221"/>
      <c r="AC195" s="222"/>
      <c r="AD195" s="220">
        <f>IF(AD194=0,0,AD194-$AD$203)</f>
        <v>-6.22636278548936</v>
      </c>
      <c r="AE195" s="221"/>
      <c r="AF195" s="221"/>
      <c r="AG195" s="221"/>
      <c r="AH195" s="221"/>
      <c r="AI195" s="221"/>
      <c r="AJ195" s="221"/>
      <c r="AK195" s="221"/>
      <c r="AL195" s="222"/>
      <c r="AM195" s="220">
        <f>IF(AM194=0,0,AM194-$AM$203)</f>
        <v>-16.47086219196394</v>
      </c>
      <c r="AN195" s="221"/>
      <c r="AO195" s="221"/>
      <c r="AP195" s="221"/>
      <c r="AQ195" s="221"/>
      <c r="AR195" s="221"/>
      <c r="AS195" s="221"/>
      <c r="AT195" s="221"/>
      <c r="AU195" s="222"/>
    </row>
    <row r="196" spans="2:47" ht="26.25" customHeight="1">
      <c r="B196" s="109" t="s">
        <v>186</v>
      </c>
      <c r="C196" s="107"/>
      <c r="D196" s="107"/>
      <c r="E196" s="107"/>
      <c r="F196" s="107"/>
      <c r="G196" s="107"/>
      <c r="H196" s="107"/>
      <c r="I196" s="107"/>
      <c r="J196" s="107"/>
      <c r="K196" s="108"/>
      <c r="L196" s="260">
        <v>-8.19858432365613</v>
      </c>
      <c r="M196" s="261"/>
      <c r="N196" s="261"/>
      <c r="O196" s="261"/>
      <c r="P196" s="261"/>
      <c r="Q196" s="261"/>
      <c r="R196" s="261"/>
      <c r="S196" s="261"/>
      <c r="T196" s="262"/>
      <c r="U196" s="260">
        <v>-4.51214157857255</v>
      </c>
      <c r="V196" s="261"/>
      <c r="W196" s="261"/>
      <c r="X196" s="261"/>
      <c r="Y196" s="261"/>
      <c r="Z196" s="261"/>
      <c r="AA196" s="261"/>
      <c r="AB196" s="261"/>
      <c r="AC196" s="262"/>
      <c r="AD196" s="260">
        <v>-1.65000811669379</v>
      </c>
      <c r="AE196" s="261"/>
      <c r="AF196" s="261"/>
      <c r="AG196" s="261"/>
      <c r="AH196" s="261"/>
      <c r="AI196" s="261"/>
      <c r="AJ196" s="261"/>
      <c r="AK196" s="261"/>
      <c r="AL196" s="262"/>
      <c r="AM196" s="260">
        <v>-15.0365621556625</v>
      </c>
      <c r="AN196" s="261"/>
      <c r="AO196" s="261"/>
      <c r="AP196" s="261"/>
      <c r="AQ196" s="261"/>
      <c r="AR196" s="261"/>
      <c r="AS196" s="261"/>
      <c r="AT196" s="261"/>
      <c r="AU196" s="262"/>
    </row>
    <row r="197" spans="2:47" ht="15" customHeight="1">
      <c r="B197" s="233" t="s">
        <v>96</v>
      </c>
      <c r="C197" s="233"/>
      <c r="D197" s="233"/>
      <c r="E197" s="233"/>
      <c r="F197" s="233"/>
      <c r="G197" s="233"/>
      <c r="H197" s="233"/>
      <c r="I197" s="233"/>
      <c r="J197" s="233"/>
      <c r="K197" s="233"/>
      <c r="L197" s="220">
        <f>IF(L196=0,0,L196-$L$203)</f>
        <v>-5.74441507607148</v>
      </c>
      <c r="M197" s="221"/>
      <c r="N197" s="221"/>
      <c r="O197" s="221"/>
      <c r="P197" s="221"/>
      <c r="Q197" s="221"/>
      <c r="R197" s="221"/>
      <c r="S197" s="221"/>
      <c r="T197" s="222"/>
      <c r="U197" s="220">
        <f>IF(U196=0,0,U196-$U$203)</f>
        <v>-3.8971130999445958</v>
      </c>
      <c r="V197" s="221"/>
      <c r="W197" s="221"/>
      <c r="X197" s="221"/>
      <c r="Y197" s="221"/>
      <c r="Z197" s="221"/>
      <c r="AA197" s="221"/>
      <c r="AB197" s="221"/>
      <c r="AC197" s="222"/>
      <c r="AD197" s="220">
        <f>IF(AD196=0,0,AD196-$AD$203)</f>
        <v>-6.51236983238008</v>
      </c>
      <c r="AE197" s="221"/>
      <c r="AF197" s="221"/>
      <c r="AG197" s="221"/>
      <c r="AH197" s="221"/>
      <c r="AI197" s="221"/>
      <c r="AJ197" s="221"/>
      <c r="AK197" s="221"/>
      <c r="AL197" s="222"/>
      <c r="AM197" s="220">
        <f>IF(AM196=0,0,AM196-$AM$203)</f>
        <v>-16.50311564404744</v>
      </c>
      <c r="AN197" s="221"/>
      <c r="AO197" s="221"/>
      <c r="AP197" s="221"/>
      <c r="AQ197" s="221"/>
      <c r="AR197" s="221"/>
      <c r="AS197" s="221"/>
      <c r="AT197" s="221"/>
      <c r="AU197" s="222"/>
    </row>
    <row r="198" spans="2:47" ht="26.25" customHeight="1">
      <c r="B198" s="109" t="s">
        <v>187</v>
      </c>
      <c r="C198" s="107"/>
      <c r="D198" s="107"/>
      <c r="E198" s="107"/>
      <c r="F198" s="107"/>
      <c r="G198" s="107"/>
      <c r="H198" s="107"/>
      <c r="I198" s="107"/>
      <c r="J198" s="107"/>
      <c r="K198" s="108"/>
      <c r="L198" s="260">
        <v>-8.10583043179348</v>
      </c>
      <c r="M198" s="261"/>
      <c r="N198" s="261"/>
      <c r="O198" s="261"/>
      <c r="P198" s="261"/>
      <c r="Q198" s="261"/>
      <c r="R198" s="261"/>
      <c r="S198" s="261"/>
      <c r="T198" s="262"/>
      <c r="U198" s="260">
        <v>-4.32694527822674</v>
      </c>
      <c r="V198" s="261"/>
      <c r="W198" s="261"/>
      <c r="X198" s="261"/>
      <c r="Y198" s="261"/>
      <c r="Z198" s="261"/>
      <c r="AA198" s="261"/>
      <c r="AB198" s="261"/>
      <c r="AC198" s="262"/>
      <c r="AD198" s="260">
        <v>-1.33815895995047</v>
      </c>
      <c r="AE198" s="261"/>
      <c r="AF198" s="261"/>
      <c r="AG198" s="261"/>
      <c r="AH198" s="261"/>
      <c r="AI198" s="261"/>
      <c r="AJ198" s="261"/>
      <c r="AK198" s="261"/>
      <c r="AL198" s="262"/>
      <c r="AM198" s="260">
        <v>0</v>
      </c>
      <c r="AN198" s="261"/>
      <c r="AO198" s="261"/>
      <c r="AP198" s="261"/>
      <c r="AQ198" s="261"/>
      <c r="AR198" s="261"/>
      <c r="AS198" s="261"/>
      <c r="AT198" s="261"/>
      <c r="AU198" s="262"/>
    </row>
    <row r="199" spans="2:47" ht="15" customHeight="1">
      <c r="B199" s="233" t="s">
        <v>96</v>
      </c>
      <c r="C199" s="233"/>
      <c r="D199" s="233"/>
      <c r="E199" s="233"/>
      <c r="F199" s="233"/>
      <c r="G199" s="233"/>
      <c r="H199" s="233"/>
      <c r="I199" s="233"/>
      <c r="J199" s="233"/>
      <c r="K199" s="233"/>
      <c r="L199" s="220">
        <f>IF(L198=0,0,L198-$L$203)</f>
        <v>-5.65166118420883</v>
      </c>
      <c r="M199" s="221"/>
      <c r="N199" s="221"/>
      <c r="O199" s="221"/>
      <c r="P199" s="221"/>
      <c r="Q199" s="221"/>
      <c r="R199" s="221"/>
      <c r="S199" s="221"/>
      <c r="T199" s="222"/>
      <c r="U199" s="220">
        <f>IF(U198=0,0,U198-$U$203)</f>
        <v>-3.711916799598786</v>
      </c>
      <c r="V199" s="221"/>
      <c r="W199" s="221"/>
      <c r="X199" s="221"/>
      <c r="Y199" s="221"/>
      <c r="Z199" s="221"/>
      <c r="AA199" s="221"/>
      <c r="AB199" s="221"/>
      <c r="AC199" s="222"/>
      <c r="AD199" s="220">
        <f>IF(AD198=0,0,AD198-$AD$203)</f>
        <v>-6.20052067563676</v>
      </c>
      <c r="AE199" s="221"/>
      <c r="AF199" s="221"/>
      <c r="AG199" s="221"/>
      <c r="AH199" s="221"/>
      <c r="AI199" s="221"/>
      <c r="AJ199" s="221"/>
      <c r="AK199" s="221"/>
      <c r="AL199" s="222"/>
      <c r="AM199" s="220">
        <f>IF(AM198=0,0,AM198-$AM$203)</f>
        <v>0</v>
      </c>
      <c r="AN199" s="221"/>
      <c r="AO199" s="221"/>
      <c r="AP199" s="221"/>
      <c r="AQ199" s="221"/>
      <c r="AR199" s="221"/>
      <c r="AS199" s="221"/>
      <c r="AT199" s="221"/>
      <c r="AU199" s="222"/>
    </row>
    <row r="200" spans="2:47" ht="26.25" customHeight="1">
      <c r="B200" s="158" t="s">
        <v>154</v>
      </c>
      <c r="C200" s="158"/>
      <c r="D200" s="158"/>
      <c r="E200" s="158"/>
      <c r="F200" s="158"/>
      <c r="G200" s="158"/>
      <c r="H200" s="158"/>
      <c r="I200" s="158"/>
      <c r="J200" s="158"/>
      <c r="K200" s="158"/>
      <c r="L200" s="158"/>
      <c r="M200" s="158"/>
      <c r="N200" s="158"/>
      <c r="O200" s="158"/>
      <c r="P200" s="158"/>
      <c r="Q200" s="158"/>
      <c r="R200" s="158"/>
      <c r="S200" s="158"/>
      <c r="T200" s="158"/>
      <c r="U200" s="158"/>
      <c r="V200" s="158"/>
      <c r="W200" s="158"/>
      <c r="X200" s="158"/>
      <c r="Y200" s="158"/>
      <c r="Z200" s="158"/>
      <c r="AA200" s="158"/>
      <c r="AB200" s="158"/>
      <c r="AC200" s="158"/>
      <c r="AD200" s="158"/>
      <c r="AE200" s="158"/>
      <c r="AF200" s="158"/>
      <c r="AG200" s="158"/>
      <c r="AH200" s="158"/>
      <c r="AI200" s="158"/>
      <c r="AJ200" s="158"/>
      <c r="AK200" s="158"/>
      <c r="AL200" s="158"/>
      <c r="AM200" s="158"/>
      <c r="AN200" s="158"/>
      <c r="AO200" s="158"/>
      <c r="AP200" s="158"/>
      <c r="AQ200" s="158"/>
      <c r="AR200" s="158"/>
      <c r="AS200" s="158"/>
      <c r="AT200" s="158"/>
      <c r="AU200" s="158"/>
    </row>
    <row r="201" spans="2:47" ht="15" customHeight="1">
      <c r="B201" s="109" t="s">
        <v>188</v>
      </c>
      <c r="C201" s="107"/>
      <c r="D201" s="107"/>
      <c r="E201" s="107"/>
      <c r="F201" s="107"/>
      <c r="G201" s="107"/>
      <c r="H201" s="107"/>
      <c r="I201" s="107"/>
      <c r="J201" s="107"/>
      <c r="K201" s="108"/>
      <c r="L201" s="274">
        <v>-8.07154253701843</v>
      </c>
      <c r="M201" s="275"/>
      <c r="N201" s="275"/>
      <c r="O201" s="275"/>
      <c r="P201" s="275"/>
      <c r="Q201" s="275"/>
      <c r="R201" s="275"/>
      <c r="S201" s="275"/>
      <c r="T201" s="276"/>
      <c r="U201" s="274">
        <v>-4.23119537358813</v>
      </c>
      <c r="V201" s="275"/>
      <c r="W201" s="275"/>
      <c r="X201" s="275"/>
      <c r="Y201" s="275"/>
      <c r="Z201" s="275"/>
      <c r="AA201" s="275"/>
      <c r="AB201" s="275"/>
      <c r="AC201" s="276"/>
      <c r="AD201" s="274">
        <v>-1.37247566323134</v>
      </c>
      <c r="AE201" s="275"/>
      <c r="AF201" s="275"/>
      <c r="AG201" s="275"/>
      <c r="AH201" s="275"/>
      <c r="AI201" s="275"/>
      <c r="AJ201" s="275"/>
      <c r="AK201" s="275"/>
      <c r="AL201" s="276"/>
      <c r="AM201" s="274">
        <v>-7.60141196222588</v>
      </c>
      <c r="AN201" s="275"/>
      <c r="AO201" s="275"/>
      <c r="AP201" s="275"/>
      <c r="AQ201" s="275"/>
      <c r="AR201" s="275"/>
      <c r="AS201" s="275"/>
      <c r="AT201" s="275"/>
      <c r="AU201" s="276"/>
    </row>
    <row r="202" spans="2:47" ht="15" customHeight="1">
      <c r="B202" s="233" t="s">
        <v>155</v>
      </c>
      <c r="C202" s="233"/>
      <c r="D202" s="233"/>
      <c r="E202" s="233"/>
      <c r="F202" s="233"/>
      <c r="G202" s="233"/>
      <c r="H202" s="233"/>
      <c r="I202" s="233"/>
      <c r="J202" s="233"/>
      <c r="K202" s="233"/>
      <c r="L202" s="271">
        <f>IF(L201=0,0,L201-$L$203)</f>
        <v>-5.617373289433781</v>
      </c>
      <c r="M202" s="272"/>
      <c r="N202" s="272"/>
      <c r="O202" s="272"/>
      <c r="P202" s="272"/>
      <c r="Q202" s="272"/>
      <c r="R202" s="272"/>
      <c r="S202" s="272"/>
      <c r="T202" s="273"/>
      <c r="U202" s="271">
        <f>IF(U201=0,0,U201-$U$203)</f>
        <v>-3.616166894960176</v>
      </c>
      <c r="V202" s="272"/>
      <c r="W202" s="272"/>
      <c r="X202" s="272"/>
      <c r="Y202" s="272"/>
      <c r="Z202" s="272"/>
      <c r="AA202" s="272"/>
      <c r="AB202" s="272"/>
      <c r="AC202" s="273"/>
      <c r="AD202" s="271">
        <f>IF(AD201=0,0,AD201-$AD$203)</f>
        <v>-6.2348373789176295</v>
      </c>
      <c r="AE202" s="272"/>
      <c r="AF202" s="272"/>
      <c r="AG202" s="272"/>
      <c r="AH202" s="272"/>
      <c r="AI202" s="272"/>
      <c r="AJ202" s="272"/>
      <c r="AK202" s="272"/>
      <c r="AL202" s="273"/>
      <c r="AM202" s="271">
        <f>IF(AM201=0,0,AM201-$AM$203)</f>
        <v>-9.06796545061082</v>
      </c>
      <c r="AN202" s="272"/>
      <c r="AO202" s="272"/>
      <c r="AP202" s="272"/>
      <c r="AQ202" s="272"/>
      <c r="AR202" s="272"/>
      <c r="AS202" s="272"/>
      <c r="AT202" s="272"/>
      <c r="AU202" s="273"/>
    </row>
    <row r="203" spans="2:47" ht="15" customHeight="1">
      <c r="B203" s="80" t="s">
        <v>40</v>
      </c>
      <c r="C203" s="80"/>
      <c r="D203" s="80"/>
      <c r="E203" s="80"/>
      <c r="F203" s="80"/>
      <c r="G203" s="80"/>
      <c r="H203" s="80"/>
      <c r="I203" s="80"/>
      <c r="J203" s="80"/>
      <c r="K203" s="80"/>
      <c r="L203" s="254">
        <v>-2.45416924758465</v>
      </c>
      <c r="M203" s="255"/>
      <c r="N203" s="255"/>
      <c r="O203" s="255"/>
      <c r="P203" s="255"/>
      <c r="Q203" s="255"/>
      <c r="R203" s="255"/>
      <c r="S203" s="255"/>
      <c r="T203" s="256"/>
      <c r="U203" s="254">
        <v>-0.615028478627954</v>
      </c>
      <c r="V203" s="255"/>
      <c r="W203" s="255"/>
      <c r="X203" s="255"/>
      <c r="Y203" s="255"/>
      <c r="Z203" s="255"/>
      <c r="AA203" s="255"/>
      <c r="AB203" s="255"/>
      <c r="AC203" s="256"/>
      <c r="AD203" s="254">
        <v>4.86236171568629</v>
      </c>
      <c r="AE203" s="255"/>
      <c r="AF203" s="255"/>
      <c r="AG203" s="255"/>
      <c r="AH203" s="255"/>
      <c r="AI203" s="255"/>
      <c r="AJ203" s="255"/>
      <c r="AK203" s="255"/>
      <c r="AL203" s="256"/>
      <c r="AM203" s="254">
        <v>1.46655348838494</v>
      </c>
      <c r="AN203" s="255"/>
      <c r="AO203" s="255"/>
      <c r="AP203" s="255"/>
      <c r="AQ203" s="255"/>
      <c r="AR203" s="255"/>
      <c r="AS203" s="255"/>
      <c r="AT203" s="255"/>
      <c r="AU203" s="256"/>
    </row>
    <row r="204" spans="2:47" ht="15" customHeight="1">
      <c r="B204" s="263" t="s">
        <v>189</v>
      </c>
      <c r="C204" s="263"/>
      <c r="D204" s="263"/>
      <c r="E204" s="263"/>
      <c r="F204" s="263"/>
      <c r="G204" s="263"/>
      <c r="H204" s="263"/>
      <c r="I204" s="263"/>
      <c r="J204" s="263"/>
      <c r="K204" s="263"/>
      <c r="L204" s="263"/>
      <c r="M204" s="263"/>
      <c r="N204" s="263"/>
      <c r="O204" s="263"/>
      <c r="P204" s="263"/>
      <c r="Q204" s="263"/>
      <c r="R204" s="263"/>
      <c r="S204" s="263"/>
      <c r="T204" s="263"/>
      <c r="U204" s="263"/>
      <c r="V204" s="263"/>
      <c r="W204" s="263"/>
      <c r="X204" s="263"/>
      <c r="Y204" s="263"/>
      <c r="Z204" s="263"/>
      <c r="AA204" s="263"/>
      <c r="AB204" s="263"/>
      <c r="AC204" s="263"/>
      <c r="AD204" s="263"/>
      <c r="AE204" s="263"/>
      <c r="AF204" s="263"/>
      <c r="AG204" s="263"/>
      <c r="AH204" s="263"/>
      <c r="AI204" s="263"/>
      <c r="AJ204" s="263"/>
      <c r="AK204" s="263"/>
      <c r="AL204" s="263"/>
      <c r="AM204" s="263"/>
      <c r="AN204" s="263"/>
      <c r="AO204" s="263"/>
      <c r="AP204" s="263"/>
      <c r="AQ204" s="263"/>
      <c r="AR204" s="263"/>
      <c r="AS204" s="263"/>
      <c r="AT204" s="263"/>
      <c r="AU204" s="263"/>
    </row>
    <row r="205" spans="2:47" ht="30" customHeight="1">
      <c r="B205" s="299" t="s">
        <v>90</v>
      </c>
      <c r="C205" s="300"/>
      <c r="D205" s="300"/>
      <c r="E205" s="300"/>
      <c r="F205" s="300"/>
      <c r="G205" s="300"/>
      <c r="H205" s="300"/>
      <c r="I205" s="300"/>
      <c r="J205" s="300"/>
      <c r="K205" s="300"/>
      <c r="L205" s="300"/>
      <c r="M205" s="300"/>
      <c r="N205" s="300"/>
      <c r="O205" s="300"/>
      <c r="P205" s="300"/>
      <c r="Q205" s="300"/>
      <c r="R205" s="300"/>
      <c r="S205" s="300"/>
      <c r="T205" s="300"/>
      <c r="U205" s="300"/>
      <c r="V205" s="300"/>
      <c r="W205" s="300"/>
      <c r="X205" s="300"/>
      <c r="Y205" s="300"/>
      <c r="Z205" s="300"/>
      <c r="AA205" s="300"/>
      <c r="AB205" s="300"/>
      <c r="AC205" s="300"/>
      <c r="AD205" s="300"/>
      <c r="AE205" s="300"/>
      <c r="AF205" s="300"/>
      <c r="AG205" s="300"/>
      <c r="AH205" s="300"/>
      <c r="AI205" s="300"/>
      <c r="AJ205" s="300"/>
      <c r="AK205" s="300"/>
      <c r="AL205" s="300"/>
      <c r="AM205" s="300"/>
      <c r="AN205" s="300"/>
      <c r="AO205" s="300"/>
      <c r="AP205" s="300"/>
      <c r="AQ205" s="300"/>
      <c r="AR205" s="300"/>
      <c r="AS205" s="300"/>
      <c r="AT205" s="300"/>
      <c r="AU205" s="300"/>
    </row>
    <row r="206" spans="2:47" ht="15" customHeight="1">
      <c r="B206" s="34" t="s">
        <v>21</v>
      </c>
      <c r="C206" s="35" t="s">
        <v>24</v>
      </c>
      <c r="D206" s="58"/>
      <c r="E206" s="58"/>
      <c r="F206" s="58"/>
      <c r="G206" s="58"/>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81" t="s">
        <v>11</v>
      </c>
      <c r="AP206" s="81"/>
      <c r="AQ206" s="81"/>
      <c r="AR206" s="81"/>
      <c r="AS206" s="81"/>
      <c r="AT206" s="81"/>
      <c r="AU206" s="81"/>
    </row>
    <row r="207" spans="2:47" ht="6.75" customHeight="1">
      <c r="B207" s="10"/>
      <c r="C207" s="26"/>
      <c r="D207" s="2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13"/>
      <c r="AP207" s="13"/>
      <c r="AQ207" s="13"/>
      <c r="AR207" s="13"/>
      <c r="AS207" s="13"/>
      <c r="AT207" s="13"/>
      <c r="AU207" s="13"/>
    </row>
    <row r="208" spans="2:47" s="8" customFormat="1" ht="15" customHeight="1">
      <c r="B208" s="82" t="s">
        <v>14</v>
      </c>
      <c r="C208" s="83"/>
      <c r="D208" s="84"/>
      <c r="E208" s="223" t="s">
        <v>52</v>
      </c>
      <c r="F208" s="224"/>
      <c r="G208" s="224"/>
      <c r="H208" s="224"/>
      <c r="I208" s="224"/>
      <c r="J208" s="224"/>
      <c r="K208" s="224"/>
      <c r="L208" s="224"/>
      <c r="M208" s="224"/>
      <c r="N208" s="224"/>
      <c r="O208" s="224"/>
      <c r="P208" s="224"/>
      <c r="Q208" s="224"/>
      <c r="R208" s="224"/>
      <c r="S208" s="224"/>
      <c r="T208" s="225"/>
      <c r="U208" s="223" t="s">
        <v>2</v>
      </c>
      <c r="V208" s="224"/>
      <c r="W208" s="224"/>
      <c r="X208" s="224"/>
      <c r="Y208" s="224"/>
      <c r="Z208" s="225"/>
      <c r="AA208" s="198" t="s">
        <v>3</v>
      </c>
      <c r="AB208" s="199"/>
      <c r="AC208" s="200"/>
      <c r="AD208" s="205" t="s">
        <v>4</v>
      </c>
      <c r="AE208" s="206"/>
      <c r="AF208" s="206"/>
      <c r="AG208" s="206"/>
      <c r="AH208" s="206"/>
      <c r="AI208" s="207"/>
      <c r="AJ208" s="245" t="s">
        <v>156</v>
      </c>
      <c r="AK208" s="246"/>
      <c r="AL208" s="246"/>
      <c r="AM208" s="247"/>
      <c r="AN208" s="198" t="s">
        <v>6</v>
      </c>
      <c r="AO208" s="199"/>
      <c r="AP208" s="200"/>
      <c r="AQ208" s="198" t="s">
        <v>47</v>
      </c>
      <c r="AR208" s="199"/>
      <c r="AS208" s="199"/>
      <c r="AT208" s="199"/>
      <c r="AU208" s="200"/>
    </row>
    <row r="209" spans="2:47" s="8" customFormat="1" ht="15" customHeight="1">
      <c r="B209" s="85"/>
      <c r="C209" s="86"/>
      <c r="D209" s="87"/>
      <c r="E209" s="223" t="s">
        <v>5</v>
      </c>
      <c r="F209" s="224"/>
      <c r="G209" s="224"/>
      <c r="H209" s="225"/>
      <c r="I209" s="223" t="s">
        <v>49</v>
      </c>
      <c r="J209" s="224"/>
      <c r="K209" s="224"/>
      <c r="L209" s="225"/>
      <c r="M209" s="223" t="s">
        <v>50</v>
      </c>
      <c r="N209" s="224"/>
      <c r="O209" s="224"/>
      <c r="P209" s="225"/>
      <c r="Q209" s="223" t="s">
        <v>51</v>
      </c>
      <c r="R209" s="224"/>
      <c r="S209" s="224"/>
      <c r="T209" s="225"/>
      <c r="U209" s="223" t="s">
        <v>7</v>
      </c>
      <c r="V209" s="224"/>
      <c r="W209" s="225"/>
      <c r="X209" s="223" t="s">
        <v>8</v>
      </c>
      <c r="Y209" s="224"/>
      <c r="Z209" s="225"/>
      <c r="AA209" s="201"/>
      <c r="AB209" s="202"/>
      <c r="AC209" s="203"/>
      <c r="AD209" s="223" t="s">
        <v>10</v>
      </c>
      <c r="AE209" s="224"/>
      <c r="AF209" s="225"/>
      <c r="AG209" s="223" t="s">
        <v>6</v>
      </c>
      <c r="AH209" s="224"/>
      <c r="AI209" s="225"/>
      <c r="AJ209" s="248"/>
      <c r="AK209" s="249"/>
      <c r="AL209" s="249"/>
      <c r="AM209" s="250"/>
      <c r="AN209" s="201"/>
      <c r="AO209" s="202"/>
      <c r="AP209" s="203"/>
      <c r="AQ209" s="201"/>
      <c r="AR209" s="202"/>
      <c r="AS209" s="202"/>
      <c r="AT209" s="202"/>
      <c r="AU209" s="203"/>
    </row>
    <row r="210" spans="2:47" s="8" customFormat="1" ht="15" customHeight="1">
      <c r="B210" s="152" t="s">
        <v>45</v>
      </c>
      <c r="C210" s="153"/>
      <c r="D210" s="154"/>
      <c r="E210" s="195">
        <v>-120.924944</v>
      </c>
      <c r="F210" s="196"/>
      <c r="G210" s="196"/>
      <c r="H210" s="197"/>
      <c r="I210" s="195">
        <v>0</v>
      </c>
      <c r="J210" s="196"/>
      <c r="K210" s="196"/>
      <c r="L210" s="197"/>
      <c r="M210" s="195">
        <v>0</v>
      </c>
      <c r="N210" s="196"/>
      <c r="O210" s="196"/>
      <c r="P210" s="197"/>
      <c r="Q210" s="195">
        <v>0</v>
      </c>
      <c r="R210" s="196"/>
      <c r="S210" s="196"/>
      <c r="T210" s="197"/>
      <c r="U210" s="192">
        <v>13.199386</v>
      </c>
      <c r="V210" s="193"/>
      <c r="W210" s="194"/>
      <c r="X210" s="192">
        <v>0</v>
      </c>
      <c r="Y210" s="193"/>
      <c r="Z210" s="194"/>
      <c r="AA210" s="192">
        <v>0</v>
      </c>
      <c r="AB210" s="193"/>
      <c r="AC210" s="194"/>
      <c r="AD210" s="192">
        <v>0</v>
      </c>
      <c r="AE210" s="193"/>
      <c r="AF210" s="194"/>
      <c r="AG210" s="192">
        <v>0</v>
      </c>
      <c r="AH210" s="193"/>
      <c r="AI210" s="194"/>
      <c r="AJ210" s="192">
        <v>0.113928</v>
      </c>
      <c r="AK210" s="193"/>
      <c r="AL210" s="193"/>
      <c r="AM210" s="194"/>
      <c r="AN210" s="192">
        <v>-9.022036</v>
      </c>
      <c r="AO210" s="193"/>
      <c r="AP210" s="194"/>
      <c r="AQ210" s="192">
        <f>E210+I210+M210+Q210+U210+X210+AA210+AD210+AG210+AJ210+AN210</f>
        <v>-116.63366599999999</v>
      </c>
      <c r="AR210" s="193"/>
      <c r="AS210" s="193"/>
      <c r="AT210" s="193"/>
      <c r="AU210" s="194"/>
    </row>
    <row r="211" spans="2:47" s="8" customFormat="1" ht="15" customHeight="1">
      <c r="B211" s="152" t="s">
        <v>48</v>
      </c>
      <c r="C211" s="153"/>
      <c r="D211" s="154"/>
      <c r="E211" s="195">
        <v>-76.981507</v>
      </c>
      <c r="F211" s="196"/>
      <c r="G211" s="196"/>
      <c r="H211" s="197"/>
      <c r="I211" s="195">
        <v>0</v>
      </c>
      <c r="J211" s="196"/>
      <c r="K211" s="196"/>
      <c r="L211" s="197"/>
      <c r="M211" s="195">
        <v>0</v>
      </c>
      <c r="N211" s="196"/>
      <c r="O211" s="196"/>
      <c r="P211" s="197"/>
      <c r="Q211" s="195">
        <v>0</v>
      </c>
      <c r="R211" s="196"/>
      <c r="S211" s="196"/>
      <c r="T211" s="197"/>
      <c r="U211" s="192">
        <v>27.8909</v>
      </c>
      <c r="V211" s="193"/>
      <c r="W211" s="194"/>
      <c r="X211" s="192">
        <v>0</v>
      </c>
      <c r="Y211" s="193"/>
      <c r="Z211" s="194"/>
      <c r="AA211" s="192">
        <v>0</v>
      </c>
      <c r="AB211" s="193"/>
      <c r="AC211" s="194"/>
      <c r="AD211" s="192">
        <v>0</v>
      </c>
      <c r="AE211" s="193"/>
      <c r="AF211" s="194"/>
      <c r="AG211" s="192">
        <v>0</v>
      </c>
      <c r="AH211" s="193"/>
      <c r="AI211" s="194"/>
      <c r="AJ211" s="192">
        <v>0.142037</v>
      </c>
      <c r="AK211" s="193"/>
      <c r="AL211" s="193"/>
      <c r="AM211" s="194"/>
      <c r="AN211" s="192">
        <v>-5.279365</v>
      </c>
      <c r="AO211" s="193"/>
      <c r="AP211" s="194"/>
      <c r="AQ211" s="192">
        <f>E211+I211+M211+Q211+U211+X211+AA211+AD211+AG211+AJ211+AN211</f>
        <v>-54.22793499999999</v>
      </c>
      <c r="AR211" s="193"/>
      <c r="AS211" s="193"/>
      <c r="AT211" s="193"/>
      <c r="AU211" s="194"/>
    </row>
    <row r="212" spans="2:47" ht="15" customHeight="1" thickBot="1">
      <c r="B212" s="10"/>
      <c r="C212" s="26"/>
      <c r="D212" s="22"/>
      <c r="E212" s="22"/>
      <c r="F212" s="22"/>
      <c r="G212" s="22"/>
      <c r="H212" s="22"/>
      <c r="I212" s="22"/>
      <c r="J212" s="22"/>
      <c r="K212" s="22"/>
      <c r="L212" s="22"/>
      <c r="M212" s="22"/>
      <c r="N212" s="22"/>
      <c r="O212" s="22"/>
      <c r="P212" s="22"/>
      <c r="Q212" s="22"/>
      <c r="R212" s="22"/>
      <c r="S212" s="22"/>
      <c r="T212" s="22"/>
      <c r="U212" s="22"/>
      <c r="V212" s="22"/>
      <c r="W212" s="22"/>
      <c r="X212" s="22"/>
      <c r="Y212" s="22"/>
      <c r="Z212" s="22"/>
      <c r="AA212" s="22"/>
      <c r="AB212" s="22"/>
      <c r="AC212" s="22"/>
      <c r="AD212" s="22"/>
      <c r="AE212" s="22"/>
      <c r="AF212" s="22"/>
      <c r="AG212" s="22"/>
      <c r="AH212" s="22"/>
      <c r="AI212" s="22"/>
      <c r="AJ212" s="22"/>
      <c r="AK212" s="22"/>
      <c r="AL212" s="22"/>
      <c r="AM212" s="22"/>
      <c r="AN212" s="22"/>
      <c r="AO212" s="22"/>
      <c r="AP212" s="22"/>
      <c r="AQ212" s="22"/>
      <c r="AR212" s="22"/>
      <c r="AS212" s="22"/>
      <c r="AT212" s="22"/>
      <c r="AU212" s="22"/>
    </row>
    <row r="213" spans="2:47" ht="24.75" customHeight="1" thickBot="1" thickTop="1">
      <c r="B213" s="104" t="s">
        <v>53</v>
      </c>
      <c r="C213" s="105"/>
      <c r="D213" s="105"/>
      <c r="E213" s="105"/>
      <c r="F213" s="105"/>
      <c r="G213" s="105"/>
      <c r="H213" s="105"/>
      <c r="I213" s="105"/>
      <c r="J213" s="105"/>
      <c r="K213" s="105"/>
      <c r="L213" s="105"/>
      <c r="M213" s="105"/>
      <c r="N213" s="105"/>
      <c r="O213" s="105"/>
      <c r="P213" s="105"/>
      <c r="Q213" s="105"/>
      <c r="R213" s="105"/>
      <c r="S213" s="105"/>
      <c r="T213" s="105"/>
      <c r="U213" s="105"/>
      <c r="V213" s="105"/>
      <c r="W213" s="105"/>
      <c r="X213" s="105"/>
      <c r="Y213" s="105"/>
      <c r="Z213" s="105"/>
      <c r="AA213" s="105"/>
      <c r="AB213" s="105"/>
      <c r="AC213" s="105"/>
      <c r="AD213" s="105"/>
      <c r="AE213" s="105"/>
      <c r="AF213" s="105"/>
      <c r="AG213" s="105"/>
      <c r="AH213" s="105"/>
      <c r="AI213" s="105"/>
      <c r="AJ213" s="105"/>
      <c r="AK213" s="105"/>
      <c r="AL213" s="105"/>
      <c r="AM213" s="105"/>
      <c r="AN213" s="105"/>
      <c r="AO213" s="105"/>
      <c r="AP213" s="105"/>
      <c r="AQ213" s="105"/>
      <c r="AR213" s="105"/>
      <c r="AS213" s="105"/>
      <c r="AT213" s="105"/>
      <c r="AU213" s="106"/>
    </row>
    <row r="214" spans="2:47" ht="15" customHeight="1" thickTop="1">
      <c r="B214" s="10"/>
      <c r="D214" s="2"/>
      <c r="E214" s="2"/>
      <c r="F214" s="2"/>
      <c r="G214" s="2"/>
      <c r="H214" s="2"/>
      <c r="I214" s="2"/>
      <c r="R214" s="1"/>
      <c r="AO214" s="2"/>
      <c r="AP214" s="2"/>
      <c r="AQ214" s="2"/>
      <c r="AR214" s="2"/>
      <c r="AS214" s="2"/>
      <c r="AT214" s="2"/>
      <c r="AU214" s="2"/>
    </row>
    <row r="215" spans="2:47" ht="15" customHeight="1">
      <c r="B215" s="34" t="s">
        <v>21</v>
      </c>
      <c r="C215" s="35" t="s">
        <v>25</v>
      </c>
      <c r="D215" s="36"/>
      <c r="E215" s="36"/>
      <c r="F215" s="36"/>
      <c r="G215" s="36"/>
      <c r="H215" s="36"/>
      <c r="I215" s="2"/>
      <c r="AO215" s="81" t="s">
        <v>85</v>
      </c>
      <c r="AP215" s="81"/>
      <c r="AQ215" s="81"/>
      <c r="AR215" s="81"/>
      <c r="AS215" s="81"/>
      <c r="AT215" s="81"/>
      <c r="AU215" s="81"/>
    </row>
    <row r="216" spans="2:47" ht="6" customHeight="1">
      <c r="B216" s="10"/>
      <c r="C216" s="26"/>
      <c r="D216" s="2"/>
      <c r="E216" s="2"/>
      <c r="F216" s="2"/>
      <c r="G216" s="2"/>
      <c r="H216" s="2"/>
      <c r="I216" s="2"/>
      <c r="AO216" s="31"/>
      <c r="AP216" s="31"/>
      <c r="AQ216" s="31"/>
      <c r="AR216" s="31"/>
      <c r="AS216" s="31"/>
      <c r="AT216" s="31"/>
      <c r="AU216" s="31"/>
    </row>
    <row r="217" spans="2:47" s="8" customFormat="1" ht="15" customHeight="1">
      <c r="B217" s="244" t="s">
        <v>54</v>
      </c>
      <c r="C217" s="83"/>
      <c r="D217" s="84"/>
      <c r="E217" s="223" t="s">
        <v>52</v>
      </c>
      <c r="F217" s="224"/>
      <c r="G217" s="224"/>
      <c r="H217" s="224"/>
      <c r="I217" s="224"/>
      <c r="J217" s="224"/>
      <c r="K217" s="224"/>
      <c r="L217" s="224"/>
      <c r="M217" s="224"/>
      <c r="N217" s="224"/>
      <c r="O217" s="224"/>
      <c r="P217" s="224"/>
      <c r="Q217" s="224"/>
      <c r="R217" s="224"/>
      <c r="S217" s="224"/>
      <c r="T217" s="225"/>
      <c r="U217" s="223" t="s">
        <v>2</v>
      </c>
      <c r="V217" s="224"/>
      <c r="W217" s="224"/>
      <c r="X217" s="224"/>
      <c r="Y217" s="224"/>
      <c r="Z217" s="225"/>
      <c r="AA217" s="198" t="s">
        <v>3</v>
      </c>
      <c r="AB217" s="199"/>
      <c r="AC217" s="200"/>
      <c r="AD217" s="205" t="s">
        <v>4</v>
      </c>
      <c r="AE217" s="206"/>
      <c r="AF217" s="206"/>
      <c r="AG217" s="206"/>
      <c r="AH217" s="206"/>
      <c r="AI217" s="207"/>
      <c r="AJ217" s="245" t="s">
        <v>89</v>
      </c>
      <c r="AK217" s="246"/>
      <c r="AL217" s="246"/>
      <c r="AM217" s="247"/>
      <c r="AN217" s="198" t="s">
        <v>6</v>
      </c>
      <c r="AO217" s="199"/>
      <c r="AP217" s="200"/>
      <c r="AQ217" s="198" t="s">
        <v>0</v>
      </c>
      <c r="AR217" s="199"/>
      <c r="AS217" s="199"/>
      <c r="AT217" s="199"/>
      <c r="AU217" s="200"/>
    </row>
    <row r="218" spans="2:47" s="8" customFormat="1" ht="15" customHeight="1">
      <c r="B218" s="85"/>
      <c r="C218" s="86"/>
      <c r="D218" s="87"/>
      <c r="E218" s="223" t="s">
        <v>5</v>
      </c>
      <c r="F218" s="224"/>
      <c r="G218" s="224"/>
      <c r="H218" s="225"/>
      <c r="I218" s="223" t="s">
        <v>49</v>
      </c>
      <c r="J218" s="224"/>
      <c r="K218" s="224"/>
      <c r="L218" s="225"/>
      <c r="M218" s="223" t="s">
        <v>50</v>
      </c>
      <c r="N218" s="224"/>
      <c r="O218" s="224"/>
      <c r="P218" s="225"/>
      <c r="Q218" s="223" t="s">
        <v>51</v>
      </c>
      <c r="R218" s="224"/>
      <c r="S218" s="224"/>
      <c r="T218" s="225"/>
      <c r="U218" s="223" t="s">
        <v>7</v>
      </c>
      <c r="V218" s="224"/>
      <c r="W218" s="225"/>
      <c r="X218" s="223" t="s">
        <v>8</v>
      </c>
      <c r="Y218" s="224"/>
      <c r="Z218" s="225"/>
      <c r="AA218" s="201"/>
      <c r="AB218" s="202"/>
      <c r="AC218" s="203"/>
      <c r="AD218" s="223" t="s">
        <v>10</v>
      </c>
      <c r="AE218" s="224"/>
      <c r="AF218" s="225"/>
      <c r="AG218" s="223" t="s">
        <v>6</v>
      </c>
      <c r="AH218" s="224"/>
      <c r="AI218" s="225"/>
      <c r="AJ218" s="248"/>
      <c r="AK218" s="249"/>
      <c r="AL218" s="249"/>
      <c r="AM218" s="250"/>
      <c r="AN218" s="201"/>
      <c r="AO218" s="202"/>
      <c r="AP218" s="203"/>
      <c r="AQ218" s="201"/>
      <c r="AR218" s="202"/>
      <c r="AS218" s="202"/>
      <c r="AT218" s="202"/>
      <c r="AU218" s="203"/>
    </row>
    <row r="219" spans="2:47" s="8" customFormat="1" ht="15" customHeight="1">
      <c r="B219" s="169" t="s">
        <v>191</v>
      </c>
      <c r="C219" s="170"/>
      <c r="D219" s="171"/>
      <c r="E219" s="226">
        <v>8081.0152</v>
      </c>
      <c r="F219" s="227"/>
      <c r="G219" s="227"/>
      <c r="H219" s="228"/>
      <c r="I219" s="226">
        <v>0</v>
      </c>
      <c r="J219" s="227"/>
      <c r="K219" s="227"/>
      <c r="L219" s="228"/>
      <c r="M219" s="226">
        <v>0</v>
      </c>
      <c r="N219" s="227"/>
      <c r="O219" s="227"/>
      <c r="P219" s="228"/>
      <c r="Q219" s="226">
        <v>0</v>
      </c>
      <c r="R219" s="227"/>
      <c r="S219" s="227"/>
      <c r="T219" s="228"/>
      <c r="U219" s="186">
        <v>4.475</v>
      </c>
      <c r="V219" s="187"/>
      <c r="W219" s="188"/>
      <c r="X219" s="186">
        <v>0</v>
      </c>
      <c r="Y219" s="187"/>
      <c r="Z219" s="188"/>
      <c r="AA219" s="186">
        <v>0</v>
      </c>
      <c r="AB219" s="187"/>
      <c r="AC219" s="188"/>
      <c r="AD219" s="186">
        <v>0</v>
      </c>
      <c r="AE219" s="187"/>
      <c r="AF219" s="188"/>
      <c r="AG219" s="186">
        <v>0</v>
      </c>
      <c r="AH219" s="187"/>
      <c r="AI219" s="188"/>
      <c r="AJ219" s="186">
        <v>371.7689</v>
      </c>
      <c r="AK219" s="187"/>
      <c r="AL219" s="187"/>
      <c r="AM219" s="188"/>
      <c r="AN219" s="204">
        <v>99.6271</v>
      </c>
      <c r="AO219" s="204"/>
      <c r="AP219" s="204"/>
      <c r="AQ219" s="186">
        <f>E219+I219+M219+Q219+U219+X219+AA219+AD219+AG219+AJ219+AN219</f>
        <v>8556.886199999999</v>
      </c>
      <c r="AR219" s="187"/>
      <c r="AS219" s="187"/>
      <c r="AT219" s="187"/>
      <c r="AU219" s="188"/>
    </row>
    <row r="220" spans="2:47" s="8" customFormat="1" ht="15" customHeight="1">
      <c r="B220" s="229">
        <v>0</v>
      </c>
      <c r="C220" s="230"/>
      <c r="D220" s="231"/>
      <c r="E220" s="234">
        <f>E219/$AQ$221*100</f>
        <v>94.43873671331528</v>
      </c>
      <c r="F220" s="235"/>
      <c r="G220" s="235"/>
      <c r="H220" s="236"/>
      <c r="I220" s="234">
        <f>I219/$AQ$221*100</f>
        <v>0</v>
      </c>
      <c r="J220" s="235"/>
      <c r="K220" s="235"/>
      <c r="L220" s="236"/>
      <c r="M220" s="234">
        <f>M219/$AQ$221*100</f>
        <v>0</v>
      </c>
      <c r="N220" s="235"/>
      <c r="O220" s="235"/>
      <c r="P220" s="236"/>
      <c r="Q220" s="234">
        <f>Q219/$AQ$221*100</f>
        <v>0</v>
      </c>
      <c r="R220" s="235"/>
      <c r="S220" s="235"/>
      <c r="T220" s="236"/>
      <c r="U220" s="189">
        <f>U219/$AQ$221*100</f>
        <v>0.05229706123954399</v>
      </c>
      <c r="V220" s="190"/>
      <c r="W220" s="191"/>
      <c r="X220" s="189">
        <f>X219/$AQ$221*100</f>
        <v>0</v>
      </c>
      <c r="Y220" s="190"/>
      <c r="Z220" s="191"/>
      <c r="AA220" s="189">
        <f>AA219/$AQ$221*100</f>
        <v>0</v>
      </c>
      <c r="AB220" s="190"/>
      <c r="AC220" s="191"/>
      <c r="AD220" s="189">
        <f>AD219/$AQ$221*100</f>
        <v>0</v>
      </c>
      <c r="AE220" s="190"/>
      <c r="AF220" s="191"/>
      <c r="AG220" s="189">
        <f>AG219/$AQ$221*100</f>
        <v>0</v>
      </c>
      <c r="AH220" s="190"/>
      <c r="AI220" s="191"/>
      <c r="AJ220" s="189">
        <f>AJ219/$AQ$221*100</f>
        <v>4.344675068214057</v>
      </c>
      <c r="AK220" s="190"/>
      <c r="AL220" s="190"/>
      <c r="AM220" s="191"/>
      <c r="AN220" s="189">
        <f>AN219/$AQ$221*100</f>
        <v>1.164291519512441</v>
      </c>
      <c r="AO220" s="190"/>
      <c r="AP220" s="191"/>
      <c r="AQ220" s="189">
        <f>AQ219/$AQ$221*100</f>
        <v>100.00000036228131</v>
      </c>
      <c r="AR220" s="190"/>
      <c r="AS220" s="190"/>
      <c r="AT220" s="190"/>
      <c r="AU220" s="191"/>
    </row>
    <row r="221" spans="2:47" s="8" customFormat="1" ht="15" customHeight="1">
      <c r="B221" s="80" t="s">
        <v>55</v>
      </c>
      <c r="C221" s="80"/>
      <c r="D221" s="80"/>
      <c r="E221" s="232">
        <f>E219</f>
        <v>8081.0152</v>
      </c>
      <c r="F221" s="232"/>
      <c r="G221" s="232"/>
      <c r="H221" s="232"/>
      <c r="I221" s="232">
        <f>I219</f>
        <v>0</v>
      </c>
      <c r="J221" s="232"/>
      <c r="K221" s="232"/>
      <c r="L221" s="232"/>
      <c r="M221" s="232">
        <f>M219</f>
        <v>0</v>
      </c>
      <c r="N221" s="232"/>
      <c r="O221" s="232"/>
      <c r="P221" s="232"/>
      <c r="Q221" s="232">
        <f>Q219</f>
        <v>0</v>
      </c>
      <c r="R221" s="232"/>
      <c r="S221" s="232"/>
      <c r="T221" s="232"/>
      <c r="U221" s="185">
        <f>U219</f>
        <v>4.475</v>
      </c>
      <c r="V221" s="185"/>
      <c r="W221" s="185"/>
      <c r="X221" s="185">
        <f>X219</f>
        <v>0</v>
      </c>
      <c r="Y221" s="185"/>
      <c r="Z221" s="185"/>
      <c r="AA221" s="185">
        <f>AA219</f>
        <v>0</v>
      </c>
      <c r="AB221" s="185"/>
      <c r="AC221" s="185"/>
      <c r="AD221" s="185">
        <f>AD219</f>
        <v>0</v>
      </c>
      <c r="AE221" s="185"/>
      <c r="AF221" s="185"/>
      <c r="AG221" s="185">
        <f>AG219</f>
        <v>0</v>
      </c>
      <c r="AH221" s="185"/>
      <c r="AI221" s="185"/>
      <c r="AJ221" s="185">
        <f>AJ219</f>
        <v>371.7689</v>
      </c>
      <c r="AK221" s="185"/>
      <c r="AL221" s="185"/>
      <c r="AM221" s="185"/>
      <c r="AN221" s="185">
        <f>AQ221-E221-I221-M221-Q221-U221-X221-AA221-AD221-AG221-AJ221</f>
        <v>99.62706899999961</v>
      </c>
      <c r="AO221" s="185"/>
      <c r="AP221" s="185"/>
      <c r="AQ221" s="185">
        <f>$AE$136</f>
        <v>8556.886169</v>
      </c>
      <c r="AR221" s="185"/>
      <c r="AS221" s="185"/>
      <c r="AT221" s="185"/>
      <c r="AU221" s="185"/>
    </row>
    <row r="222" spans="2:47" ht="15.75" customHeight="1">
      <c r="B222" s="1" t="s">
        <v>56</v>
      </c>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row>
    <row r="223" spans="2:47" ht="15.75" customHeight="1">
      <c r="B223" s="88" t="s">
        <v>45</v>
      </c>
      <c r="C223" s="88"/>
      <c r="D223" s="88"/>
      <c r="E223" s="88"/>
      <c r="F223" s="88"/>
      <c r="G223" s="88"/>
      <c r="H223" s="88"/>
      <c r="I223" s="88"/>
      <c r="J223" s="88"/>
      <c r="K223" s="88"/>
      <c r="L223" s="88"/>
      <c r="M223" s="88"/>
      <c r="N223" s="88"/>
      <c r="O223" s="88"/>
      <c r="P223" s="88"/>
      <c r="Q223" s="88"/>
      <c r="R223" s="88"/>
      <c r="S223" s="88"/>
      <c r="T223" s="88"/>
      <c r="U223" s="88"/>
      <c r="V223" s="88"/>
      <c r="W223" s="88"/>
      <c r="X223" s="88"/>
      <c r="Y223" s="88" t="s">
        <v>46</v>
      </c>
      <c r="Z223" s="88"/>
      <c r="AA223" s="88"/>
      <c r="AB223" s="88"/>
      <c r="AC223" s="88"/>
      <c r="AD223" s="88"/>
      <c r="AE223" s="88"/>
      <c r="AF223" s="88"/>
      <c r="AG223" s="88"/>
      <c r="AH223" s="88"/>
      <c r="AI223" s="88"/>
      <c r="AJ223" s="88"/>
      <c r="AK223" s="88"/>
      <c r="AL223" s="88"/>
      <c r="AM223" s="88"/>
      <c r="AN223" s="88"/>
      <c r="AO223" s="88"/>
      <c r="AP223" s="88"/>
      <c r="AQ223" s="88"/>
      <c r="AR223" s="88"/>
      <c r="AS223" s="88"/>
      <c r="AT223" s="88"/>
      <c r="AU223" s="88"/>
    </row>
    <row r="224" spans="2:47" ht="15.75" customHeight="1">
      <c r="B224" s="39"/>
      <c r="C224" s="40"/>
      <c r="D224" s="29"/>
      <c r="E224" s="29"/>
      <c r="F224" s="29"/>
      <c r="G224" s="29"/>
      <c r="H224" s="29"/>
      <c r="I224" s="29"/>
      <c r="J224" s="29"/>
      <c r="K224" s="29"/>
      <c r="L224" s="29"/>
      <c r="M224" s="29"/>
      <c r="N224" s="29"/>
      <c r="O224" s="29"/>
      <c r="P224" s="29"/>
      <c r="Q224" s="29"/>
      <c r="R224" s="29"/>
      <c r="S224" s="29"/>
      <c r="T224" s="29"/>
      <c r="U224" s="29"/>
      <c r="V224" s="29"/>
      <c r="W224" s="29"/>
      <c r="X224" s="29"/>
      <c r="Y224" s="28"/>
      <c r="Z224" s="29"/>
      <c r="AA224" s="29"/>
      <c r="AB224" s="29"/>
      <c r="AC224" s="29"/>
      <c r="AD224" s="29"/>
      <c r="AE224" s="29"/>
      <c r="AF224" s="29"/>
      <c r="AG224" s="29"/>
      <c r="AH224" s="29"/>
      <c r="AI224" s="29"/>
      <c r="AJ224" s="29"/>
      <c r="AK224" s="29"/>
      <c r="AL224" s="29"/>
      <c r="AM224" s="29"/>
      <c r="AN224" s="29"/>
      <c r="AO224" s="29"/>
      <c r="AP224" s="29"/>
      <c r="AQ224" s="29"/>
      <c r="AR224" s="29"/>
      <c r="AS224" s="29"/>
      <c r="AT224" s="29"/>
      <c r="AU224" s="30"/>
    </row>
    <row r="225" spans="2:47" ht="15.75" customHeight="1">
      <c r="B225" s="41"/>
      <c r="C225" s="11"/>
      <c r="D225" s="4"/>
      <c r="E225" s="4">
        <v>93.80758</v>
      </c>
      <c r="F225" s="4"/>
      <c r="G225" s="4"/>
      <c r="H225" s="4"/>
      <c r="I225" s="4"/>
      <c r="J225" s="4"/>
      <c r="K225" s="4"/>
      <c r="L225" s="4"/>
      <c r="M225" s="4"/>
      <c r="N225" s="4"/>
      <c r="O225" s="4"/>
      <c r="P225" s="4"/>
      <c r="Q225" s="4"/>
      <c r="R225" s="4"/>
      <c r="S225" s="4"/>
      <c r="T225" s="4"/>
      <c r="U225" s="4"/>
      <c r="V225" s="4"/>
      <c r="W225" s="4"/>
      <c r="X225" s="4"/>
      <c r="Y225" s="48"/>
      <c r="Z225" s="4"/>
      <c r="AA225" s="6">
        <f>IF($AQ$221=0,0,E221/$AQ$221*100)</f>
        <v>94.43873671331528</v>
      </c>
      <c r="AB225" s="4" t="str">
        <f>E218</f>
        <v>주식</v>
      </c>
      <c r="AC225" s="4"/>
      <c r="AD225" s="4"/>
      <c r="AE225" s="4"/>
      <c r="AF225" s="4"/>
      <c r="AG225" s="4"/>
      <c r="AH225" s="4"/>
      <c r="AI225" s="4"/>
      <c r="AJ225" s="4"/>
      <c r="AK225" s="4"/>
      <c r="AL225" s="4"/>
      <c r="AM225" s="4"/>
      <c r="AN225" s="4"/>
      <c r="AO225" s="4"/>
      <c r="AP225" s="4"/>
      <c r="AQ225" s="4"/>
      <c r="AR225" s="4"/>
      <c r="AS225" s="4"/>
      <c r="AT225" s="4"/>
      <c r="AU225" s="42"/>
    </row>
    <row r="226" spans="2:47" ht="15.75" customHeight="1">
      <c r="B226" s="41"/>
      <c r="C226" s="11"/>
      <c r="D226" s="4"/>
      <c r="E226" s="4">
        <v>0</v>
      </c>
      <c r="F226" s="4"/>
      <c r="G226" s="4"/>
      <c r="H226" s="4"/>
      <c r="I226" s="4"/>
      <c r="J226" s="4"/>
      <c r="K226" s="4"/>
      <c r="L226" s="4"/>
      <c r="M226" s="4"/>
      <c r="N226" s="4"/>
      <c r="O226" s="4"/>
      <c r="P226" s="4"/>
      <c r="Q226" s="4"/>
      <c r="R226" s="4"/>
      <c r="S226" s="4"/>
      <c r="T226" s="4"/>
      <c r="U226" s="4"/>
      <c r="V226" s="4"/>
      <c r="W226" s="4"/>
      <c r="X226" s="4"/>
      <c r="Y226" s="48"/>
      <c r="Z226" s="4"/>
      <c r="AA226" s="6">
        <f>IF($AQ$221=0,0,I221/$AQ$221*100)</f>
        <v>0</v>
      </c>
      <c r="AB226" s="4" t="str">
        <f>I218</f>
        <v>채권</v>
      </c>
      <c r="AC226" s="4"/>
      <c r="AD226" s="4"/>
      <c r="AE226" s="4"/>
      <c r="AF226" s="4"/>
      <c r="AG226" s="4"/>
      <c r="AH226" s="4"/>
      <c r="AI226" s="4"/>
      <c r="AJ226" s="4"/>
      <c r="AK226" s="4"/>
      <c r="AL226" s="4"/>
      <c r="AM226" s="4"/>
      <c r="AN226" s="4"/>
      <c r="AO226" s="4"/>
      <c r="AP226" s="4"/>
      <c r="AQ226" s="4"/>
      <c r="AR226" s="4"/>
      <c r="AS226" s="4"/>
      <c r="AT226" s="4"/>
      <c r="AU226" s="42"/>
    </row>
    <row r="227" spans="2:47" ht="15.75" customHeight="1">
      <c r="B227" s="41"/>
      <c r="C227" s="11"/>
      <c r="D227" s="4"/>
      <c r="E227" s="4">
        <v>0</v>
      </c>
      <c r="F227" s="4"/>
      <c r="G227" s="4"/>
      <c r="H227" s="4"/>
      <c r="I227" s="4"/>
      <c r="J227" s="4"/>
      <c r="K227" s="4"/>
      <c r="L227" s="4"/>
      <c r="M227" s="4"/>
      <c r="N227" s="4"/>
      <c r="O227" s="4"/>
      <c r="P227" s="4"/>
      <c r="Q227" s="4"/>
      <c r="R227" s="4"/>
      <c r="S227" s="4"/>
      <c r="T227" s="4"/>
      <c r="U227" s="4"/>
      <c r="V227" s="4"/>
      <c r="W227" s="4"/>
      <c r="X227" s="4"/>
      <c r="Y227" s="48"/>
      <c r="Z227" s="4"/>
      <c r="AA227" s="6">
        <f>IF($AQ$221=0,0,M221/$AQ$221*100)</f>
        <v>0</v>
      </c>
      <c r="AB227" s="4" t="str">
        <f>M218</f>
        <v>어음</v>
      </c>
      <c r="AC227" s="4"/>
      <c r="AD227" s="4"/>
      <c r="AE227" s="4"/>
      <c r="AF227" s="4"/>
      <c r="AG227" s="4"/>
      <c r="AH227" s="4"/>
      <c r="AI227" s="4"/>
      <c r="AJ227" s="4"/>
      <c r="AK227" s="4"/>
      <c r="AL227" s="4"/>
      <c r="AM227" s="4"/>
      <c r="AN227" s="4"/>
      <c r="AO227" s="4"/>
      <c r="AP227" s="4"/>
      <c r="AQ227" s="4"/>
      <c r="AR227" s="4"/>
      <c r="AS227" s="4"/>
      <c r="AT227" s="4"/>
      <c r="AU227" s="42"/>
    </row>
    <row r="228" spans="2:47" ht="15.75" customHeight="1">
      <c r="B228" s="43"/>
      <c r="C228" s="11"/>
      <c r="D228" s="4"/>
      <c r="E228" s="4">
        <v>0</v>
      </c>
      <c r="F228" s="4"/>
      <c r="G228" s="4"/>
      <c r="H228" s="4"/>
      <c r="I228" s="4"/>
      <c r="J228" s="4"/>
      <c r="K228" s="4"/>
      <c r="L228" s="4"/>
      <c r="M228" s="4"/>
      <c r="N228" s="4"/>
      <c r="O228" s="4"/>
      <c r="P228" s="4"/>
      <c r="Q228" s="4"/>
      <c r="R228" s="4"/>
      <c r="S228" s="4"/>
      <c r="T228" s="4"/>
      <c r="U228" s="4"/>
      <c r="V228" s="4"/>
      <c r="W228" s="4"/>
      <c r="X228" s="4"/>
      <c r="Y228" s="48"/>
      <c r="Z228" s="4"/>
      <c r="AA228" s="6">
        <f>IF($AQ$221=0,0,Q221/$AQ$221*100)</f>
        <v>0</v>
      </c>
      <c r="AB228" s="4" t="str">
        <f>Q218</f>
        <v>집합투자</v>
      </c>
      <c r="AC228" s="4"/>
      <c r="AD228" s="4"/>
      <c r="AE228" s="4"/>
      <c r="AF228" s="4"/>
      <c r="AG228" s="4"/>
      <c r="AH228" s="4"/>
      <c r="AI228" s="4"/>
      <c r="AJ228" s="4"/>
      <c r="AK228" s="4"/>
      <c r="AL228" s="4"/>
      <c r="AM228" s="4"/>
      <c r="AN228" s="4"/>
      <c r="AO228" s="4"/>
      <c r="AP228" s="4"/>
      <c r="AQ228" s="4"/>
      <c r="AR228" s="4"/>
      <c r="AS228" s="4"/>
      <c r="AT228" s="4"/>
      <c r="AU228" s="42"/>
    </row>
    <row r="229" spans="2:47" ht="15.75" customHeight="1">
      <c r="B229" s="41"/>
      <c r="C229" s="9"/>
      <c r="D229" s="9"/>
      <c r="E229" s="9">
        <v>-0.01374</v>
      </c>
      <c r="F229" s="9"/>
      <c r="G229" s="9"/>
      <c r="H229" s="9"/>
      <c r="I229" s="9"/>
      <c r="J229" s="9"/>
      <c r="K229" s="9"/>
      <c r="L229" s="9"/>
      <c r="M229" s="9"/>
      <c r="N229" s="9"/>
      <c r="O229" s="9"/>
      <c r="P229" s="23"/>
      <c r="Q229" s="23"/>
      <c r="R229" s="23"/>
      <c r="S229" s="23"/>
      <c r="T229" s="23"/>
      <c r="U229" s="23"/>
      <c r="V229" s="23"/>
      <c r="W229" s="23"/>
      <c r="X229" s="23"/>
      <c r="Y229" s="49"/>
      <c r="Z229" s="23"/>
      <c r="AA229" s="6">
        <f>IF($AQ$221=0,0,(U221+X221)/$AQ$221*100)</f>
        <v>0.05229706123954399</v>
      </c>
      <c r="AB229" s="6" t="str">
        <f>U217</f>
        <v>파생상품</v>
      </c>
      <c r="AC229" s="6"/>
      <c r="AD229" s="6"/>
      <c r="AE229" s="6"/>
      <c r="AF229" s="6"/>
      <c r="AG229" s="6"/>
      <c r="AH229" s="6"/>
      <c r="AI229" s="6"/>
      <c r="AJ229" s="6"/>
      <c r="AK229" s="6"/>
      <c r="AL229" s="23"/>
      <c r="AM229" s="23"/>
      <c r="AN229" s="23"/>
      <c r="AO229" s="23"/>
      <c r="AP229" s="23"/>
      <c r="AQ229" s="23"/>
      <c r="AR229" s="23"/>
      <c r="AS229" s="23"/>
      <c r="AT229" s="23"/>
      <c r="AU229" s="44"/>
    </row>
    <row r="230" spans="2:47" ht="15.75" customHeight="1">
      <c r="B230" s="41"/>
      <c r="C230" s="9"/>
      <c r="D230" s="9"/>
      <c r="E230" s="9">
        <v>0</v>
      </c>
      <c r="F230" s="9"/>
      <c r="G230" s="9"/>
      <c r="H230" s="9"/>
      <c r="I230" s="9"/>
      <c r="J230" s="9"/>
      <c r="K230" s="9"/>
      <c r="L230" s="9"/>
      <c r="M230" s="9"/>
      <c r="N230" s="9"/>
      <c r="O230" s="9"/>
      <c r="P230" s="23"/>
      <c r="Q230" s="23"/>
      <c r="R230" s="23"/>
      <c r="S230" s="23"/>
      <c r="T230" s="23"/>
      <c r="U230" s="23"/>
      <c r="V230" s="23"/>
      <c r="W230" s="23"/>
      <c r="X230" s="23"/>
      <c r="Y230" s="49"/>
      <c r="Z230" s="23"/>
      <c r="AA230" s="6">
        <f>IF($AQ$221=0,0,AA221/$AQ$221*100)</f>
        <v>0</v>
      </c>
      <c r="AB230" s="6" t="str">
        <f>AA217</f>
        <v>부동산</v>
      </c>
      <c r="AC230" s="6"/>
      <c r="AD230" s="6"/>
      <c r="AE230" s="6"/>
      <c r="AF230" s="6"/>
      <c r="AG230" s="6"/>
      <c r="AH230" s="6"/>
      <c r="AI230" s="6"/>
      <c r="AJ230" s="6"/>
      <c r="AK230" s="6"/>
      <c r="AL230" s="23"/>
      <c r="AM230" s="23"/>
      <c r="AN230" s="23"/>
      <c r="AO230" s="23"/>
      <c r="AP230" s="23"/>
      <c r="AQ230" s="23"/>
      <c r="AR230" s="23"/>
      <c r="AS230" s="23"/>
      <c r="AT230" s="23"/>
      <c r="AU230" s="44"/>
    </row>
    <row r="231" spans="2:47" ht="15.75" customHeight="1">
      <c r="B231" s="41"/>
      <c r="C231" s="9"/>
      <c r="D231" s="9"/>
      <c r="E231" s="9">
        <v>0</v>
      </c>
      <c r="F231" s="9"/>
      <c r="G231" s="9"/>
      <c r="H231" s="9"/>
      <c r="I231" s="9"/>
      <c r="J231" s="9"/>
      <c r="K231" s="9"/>
      <c r="L231" s="9"/>
      <c r="M231" s="9"/>
      <c r="N231" s="9"/>
      <c r="O231" s="9"/>
      <c r="P231" s="23"/>
      <c r="Q231" s="23"/>
      <c r="R231" s="23"/>
      <c r="S231" s="23"/>
      <c r="T231" s="23"/>
      <c r="U231" s="23"/>
      <c r="V231" s="23"/>
      <c r="W231" s="23"/>
      <c r="X231" s="23"/>
      <c r="Y231" s="49"/>
      <c r="Z231" s="23"/>
      <c r="AA231" s="6">
        <f>IF($AQ$221=0,0,(AD221+AG221)/$AQ$221*100)</f>
        <v>0</v>
      </c>
      <c r="AB231" s="6" t="str">
        <f>AD217</f>
        <v>특별자산</v>
      </c>
      <c r="AC231" s="6"/>
      <c r="AD231" s="6"/>
      <c r="AE231" s="6"/>
      <c r="AF231" s="6"/>
      <c r="AG231" s="6"/>
      <c r="AH231" s="6"/>
      <c r="AI231" s="6"/>
      <c r="AJ231" s="6"/>
      <c r="AK231" s="6"/>
      <c r="AL231" s="23"/>
      <c r="AM231" s="23"/>
      <c r="AN231" s="23"/>
      <c r="AO231" s="23"/>
      <c r="AP231" s="23"/>
      <c r="AQ231" s="23"/>
      <c r="AR231" s="23"/>
      <c r="AS231" s="23"/>
      <c r="AT231" s="23"/>
      <c r="AU231" s="44"/>
    </row>
    <row r="232" spans="2:47" ht="15.75" customHeight="1">
      <c r="B232" s="41"/>
      <c r="C232" s="9"/>
      <c r="D232" s="9"/>
      <c r="E232" s="9">
        <v>4.27321</v>
      </c>
      <c r="F232" s="9"/>
      <c r="G232" s="9"/>
      <c r="H232" s="9"/>
      <c r="I232" s="9"/>
      <c r="J232" s="9"/>
      <c r="K232" s="9"/>
      <c r="L232" s="9"/>
      <c r="M232" s="9"/>
      <c r="N232" s="9"/>
      <c r="O232" s="9"/>
      <c r="P232" s="23"/>
      <c r="Q232" s="23"/>
      <c r="R232" s="23"/>
      <c r="S232" s="23"/>
      <c r="T232" s="23"/>
      <c r="U232" s="23"/>
      <c r="V232" s="23"/>
      <c r="W232" s="23"/>
      <c r="X232" s="23"/>
      <c r="Y232" s="49"/>
      <c r="Z232" s="23"/>
      <c r="AA232" s="6">
        <f>IF($AQ$221=0,0,AJ221/$AQ$221*100)</f>
        <v>4.344675068214057</v>
      </c>
      <c r="AB232" s="6" t="str">
        <f>AJ217</f>
        <v>단기대출및예금</v>
      </c>
      <c r="AC232" s="6"/>
      <c r="AD232" s="6"/>
      <c r="AE232" s="6"/>
      <c r="AF232" s="6"/>
      <c r="AG232" s="6"/>
      <c r="AH232" s="6"/>
      <c r="AI232" s="6"/>
      <c r="AJ232" s="6"/>
      <c r="AK232" s="6"/>
      <c r="AL232" s="23"/>
      <c r="AM232" s="23"/>
      <c r="AN232" s="23"/>
      <c r="AO232" s="23"/>
      <c r="AP232" s="23"/>
      <c r="AQ232" s="23"/>
      <c r="AR232" s="23"/>
      <c r="AS232" s="23"/>
      <c r="AT232" s="23"/>
      <c r="AU232" s="44"/>
    </row>
    <row r="233" spans="2:47" ht="15.75" customHeight="1">
      <c r="B233" s="41"/>
      <c r="C233" s="9"/>
      <c r="D233" s="9"/>
      <c r="E233" s="9">
        <v>1.93296</v>
      </c>
      <c r="F233" s="9"/>
      <c r="G233" s="9"/>
      <c r="H233" s="9"/>
      <c r="I233" s="9"/>
      <c r="J233" s="9"/>
      <c r="K233" s="9"/>
      <c r="L233" s="9"/>
      <c r="M233" s="9"/>
      <c r="N233" s="9"/>
      <c r="O233" s="9"/>
      <c r="P233" s="23"/>
      <c r="Q233" s="23"/>
      <c r="R233" s="23"/>
      <c r="S233" s="23"/>
      <c r="T233" s="23"/>
      <c r="U233" s="23"/>
      <c r="V233" s="23"/>
      <c r="W233" s="23"/>
      <c r="X233" s="23"/>
      <c r="Y233" s="49"/>
      <c r="Z233" s="23"/>
      <c r="AA233" s="6">
        <f>IF($AQ$221=0,0,AN221/$AQ$221*100)</f>
        <v>1.1642911572311183</v>
      </c>
      <c r="AB233" s="6" t="str">
        <f>AN217</f>
        <v>기타</v>
      </c>
      <c r="AC233" s="6"/>
      <c r="AD233" s="6"/>
      <c r="AE233" s="6"/>
      <c r="AF233" s="6"/>
      <c r="AG233" s="6"/>
      <c r="AH233" s="6"/>
      <c r="AI233" s="6"/>
      <c r="AJ233" s="6"/>
      <c r="AK233" s="6"/>
      <c r="AL233" s="23"/>
      <c r="AM233" s="23"/>
      <c r="AN233" s="23"/>
      <c r="AO233" s="23"/>
      <c r="AP233" s="23"/>
      <c r="AQ233" s="23"/>
      <c r="AR233" s="23"/>
      <c r="AS233" s="23"/>
      <c r="AT233" s="23"/>
      <c r="AU233" s="44"/>
    </row>
    <row r="234" spans="2:47" ht="15.75" customHeight="1">
      <c r="B234" s="14"/>
      <c r="C234" s="33"/>
      <c r="D234" s="33"/>
      <c r="E234" s="33"/>
      <c r="F234" s="33"/>
      <c r="G234" s="33"/>
      <c r="H234" s="33"/>
      <c r="I234" s="33"/>
      <c r="J234" s="33"/>
      <c r="K234" s="33"/>
      <c r="L234" s="33"/>
      <c r="M234" s="33"/>
      <c r="N234" s="33"/>
      <c r="O234" s="33"/>
      <c r="P234" s="45"/>
      <c r="Q234" s="45"/>
      <c r="R234" s="45"/>
      <c r="S234" s="45"/>
      <c r="T234" s="45"/>
      <c r="U234" s="45"/>
      <c r="V234" s="45"/>
      <c r="W234" s="45"/>
      <c r="X234" s="45"/>
      <c r="Y234" s="50"/>
      <c r="Z234" s="45"/>
      <c r="AA234" s="46"/>
      <c r="AB234" s="46"/>
      <c r="AC234" s="46"/>
      <c r="AD234" s="46"/>
      <c r="AE234" s="46"/>
      <c r="AF234" s="46"/>
      <c r="AG234" s="46"/>
      <c r="AH234" s="46"/>
      <c r="AI234" s="46"/>
      <c r="AJ234" s="46"/>
      <c r="AK234" s="46"/>
      <c r="AL234" s="45"/>
      <c r="AM234" s="45"/>
      <c r="AN234" s="45"/>
      <c r="AO234" s="45"/>
      <c r="AP234" s="45"/>
      <c r="AQ234" s="45"/>
      <c r="AR234" s="45"/>
      <c r="AS234" s="45"/>
      <c r="AT234" s="45"/>
      <c r="AU234" s="47"/>
    </row>
    <row r="235" spans="3:47" ht="15.75" customHeight="1">
      <c r="C235" s="9"/>
      <c r="D235" s="9"/>
      <c r="E235" s="9"/>
      <c r="F235" s="9"/>
      <c r="G235" s="9"/>
      <c r="H235" s="9"/>
      <c r="I235" s="9"/>
      <c r="J235" s="9"/>
      <c r="K235" s="9"/>
      <c r="L235" s="9"/>
      <c r="M235" s="9"/>
      <c r="N235" s="9"/>
      <c r="O235" s="9"/>
      <c r="P235" s="23"/>
      <c r="Q235" s="23"/>
      <c r="R235" s="23"/>
      <c r="S235" s="23"/>
      <c r="T235" s="23"/>
      <c r="U235" s="23"/>
      <c r="V235" s="23"/>
      <c r="W235" s="23"/>
      <c r="X235" s="23"/>
      <c r="Y235" s="23"/>
      <c r="Z235" s="23"/>
      <c r="AA235" s="6"/>
      <c r="AB235" s="6"/>
      <c r="AC235" s="6"/>
      <c r="AD235" s="6"/>
      <c r="AE235" s="6"/>
      <c r="AF235" s="6"/>
      <c r="AG235" s="6"/>
      <c r="AH235" s="6"/>
      <c r="AI235" s="6"/>
      <c r="AJ235" s="6"/>
      <c r="AK235" s="6"/>
      <c r="AL235" s="23"/>
      <c r="AM235" s="23"/>
      <c r="AN235" s="23"/>
      <c r="AO235" s="23"/>
      <c r="AP235" s="23"/>
      <c r="AQ235" s="23"/>
      <c r="AR235" s="23"/>
      <c r="AS235" s="23"/>
      <c r="AT235" s="23"/>
      <c r="AU235" s="23"/>
    </row>
    <row r="236" spans="3:47" ht="8.25" customHeight="1">
      <c r="C236" s="9"/>
      <c r="D236" s="9"/>
      <c r="E236" s="9"/>
      <c r="F236" s="9"/>
      <c r="G236" s="9"/>
      <c r="H236" s="9"/>
      <c r="I236" s="9"/>
      <c r="J236" s="9"/>
      <c r="K236" s="9"/>
      <c r="L236" s="9"/>
      <c r="M236" s="9"/>
      <c r="N236" s="9"/>
      <c r="O236" s="9"/>
      <c r="P236" s="23"/>
      <c r="Q236" s="23"/>
      <c r="R236" s="23"/>
      <c r="S236" s="23"/>
      <c r="T236" s="23"/>
      <c r="U236" s="23"/>
      <c r="V236" s="23"/>
      <c r="W236" s="23"/>
      <c r="X236" s="23"/>
      <c r="Y236" s="23"/>
      <c r="Z236" s="23"/>
      <c r="AA236" s="6"/>
      <c r="AB236" s="6"/>
      <c r="AC236" s="6"/>
      <c r="AD236" s="6"/>
      <c r="AE236" s="6"/>
      <c r="AF236" s="6"/>
      <c r="AG236" s="6"/>
      <c r="AH236" s="6"/>
      <c r="AI236" s="6"/>
      <c r="AJ236" s="6"/>
      <c r="AK236" s="6"/>
      <c r="AL236" s="23"/>
      <c r="AM236" s="23"/>
      <c r="AN236" s="23"/>
      <c r="AO236" s="23"/>
      <c r="AP236" s="23"/>
      <c r="AQ236" s="23"/>
      <c r="AR236" s="23"/>
      <c r="AS236" s="23"/>
      <c r="AT236" s="23"/>
      <c r="AU236" s="23"/>
    </row>
    <row r="237" spans="3:47" ht="9.75" customHeight="1">
      <c r="C237" s="9"/>
      <c r="D237" s="9"/>
      <c r="E237" s="9"/>
      <c r="F237" s="9"/>
      <c r="G237" s="9"/>
      <c r="H237" s="9"/>
      <c r="I237" s="9"/>
      <c r="J237" s="9"/>
      <c r="K237" s="9"/>
      <c r="L237" s="9"/>
      <c r="M237" s="9"/>
      <c r="N237" s="9"/>
      <c r="O237" s="9"/>
      <c r="P237" s="23"/>
      <c r="Q237" s="23"/>
      <c r="R237" s="23"/>
      <c r="S237" s="23"/>
      <c r="T237" s="23"/>
      <c r="U237" s="23"/>
      <c r="V237" s="23"/>
      <c r="W237" s="23"/>
      <c r="X237" s="23"/>
      <c r="Y237" s="23"/>
      <c r="Z237" s="23"/>
      <c r="AA237" s="6"/>
      <c r="AB237" s="6"/>
      <c r="AC237" s="6"/>
      <c r="AD237" s="6"/>
      <c r="AE237" s="6"/>
      <c r="AF237" s="6"/>
      <c r="AG237" s="6"/>
      <c r="AH237" s="6"/>
      <c r="AI237" s="6"/>
      <c r="AJ237" s="6"/>
      <c r="AK237" s="6"/>
      <c r="AL237" s="23"/>
      <c r="AM237" s="23"/>
      <c r="AN237" s="23"/>
      <c r="AO237" s="23"/>
      <c r="AP237" s="23"/>
      <c r="AQ237" s="23"/>
      <c r="AR237" s="23"/>
      <c r="AS237" s="23"/>
      <c r="AT237" s="23"/>
      <c r="AU237" s="23"/>
    </row>
    <row r="238" spans="2:47" ht="15" customHeight="1">
      <c r="B238" s="34" t="s">
        <v>21</v>
      </c>
      <c r="C238" s="35" t="s">
        <v>88</v>
      </c>
      <c r="D238" s="59"/>
      <c r="E238" s="59"/>
      <c r="F238" s="59"/>
      <c r="G238" s="59"/>
      <c r="H238" s="59"/>
      <c r="I238" s="59"/>
      <c r="J238" s="59"/>
      <c r="K238" s="59"/>
      <c r="L238" s="59"/>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81" t="s">
        <v>18</v>
      </c>
      <c r="AP238" s="81"/>
      <c r="AQ238" s="81"/>
      <c r="AR238" s="81"/>
      <c r="AS238" s="81"/>
      <c r="AT238" s="81"/>
      <c r="AU238" s="81"/>
    </row>
    <row r="239" spans="2:47" ht="6.75" customHeight="1">
      <c r="B239" s="10"/>
      <c r="C239" s="26"/>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row>
    <row r="240" spans="2:47" ht="15.75" customHeight="1">
      <c r="B240" s="133" t="s">
        <v>158</v>
      </c>
      <c r="C240" s="135"/>
      <c r="D240" s="133" t="s">
        <v>159</v>
      </c>
      <c r="E240" s="134"/>
      <c r="F240" s="134"/>
      <c r="G240" s="134"/>
      <c r="H240" s="134"/>
      <c r="I240" s="134"/>
      <c r="J240" s="134"/>
      <c r="K240" s="134"/>
      <c r="L240" s="134"/>
      <c r="M240" s="134"/>
      <c r="N240" s="134"/>
      <c r="O240" s="134"/>
      <c r="P240" s="134"/>
      <c r="Q240" s="134"/>
      <c r="R240" s="135"/>
      <c r="S240" s="133" t="s">
        <v>12</v>
      </c>
      <c r="T240" s="134"/>
      <c r="U240" s="134"/>
      <c r="V240" s="134"/>
      <c r="W240" s="134"/>
      <c r="X240" s="135"/>
      <c r="Y240" s="133" t="s">
        <v>158</v>
      </c>
      <c r="Z240" s="135"/>
      <c r="AA240" s="133" t="s">
        <v>159</v>
      </c>
      <c r="AB240" s="134"/>
      <c r="AC240" s="134"/>
      <c r="AD240" s="134"/>
      <c r="AE240" s="134"/>
      <c r="AF240" s="134"/>
      <c r="AG240" s="134"/>
      <c r="AH240" s="134"/>
      <c r="AI240" s="134"/>
      <c r="AJ240" s="134"/>
      <c r="AK240" s="134"/>
      <c r="AL240" s="134"/>
      <c r="AM240" s="134"/>
      <c r="AN240" s="134"/>
      <c r="AO240" s="135"/>
      <c r="AP240" s="133" t="s">
        <v>12</v>
      </c>
      <c r="AQ240" s="134"/>
      <c r="AR240" s="134"/>
      <c r="AS240" s="134"/>
      <c r="AT240" s="134"/>
      <c r="AU240" s="135"/>
    </row>
    <row r="241" spans="2:47" ht="15.75" customHeight="1">
      <c r="B241" s="77">
        <v>1</v>
      </c>
      <c r="C241" s="79"/>
      <c r="D241" s="152" t="s">
        <v>192</v>
      </c>
      <c r="E241" s="153"/>
      <c r="F241" s="153"/>
      <c r="G241" s="153"/>
      <c r="H241" s="153"/>
      <c r="I241" s="153"/>
      <c r="J241" s="153"/>
      <c r="K241" s="153"/>
      <c r="L241" s="153"/>
      <c r="M241" s="153"/>
      <c r="N241" s="153"/>
      <c r="O241" s="153"/>
      <c r="P241" s="153"/>
      <c r="Q241" s="153"/>
      <c r="R241" s="154"/>
      <c r="S241" s="240">
        <v>20.74</v>
      </c>
      <c r="T241" s="241"/>
      <c r="U241" s="241"/>
      <c r="V241" s="241"/>
      <c r="W241" s="241"/>
      <c r="X241" s="242"/>
      <c r="Y241" s="77">
        <v>6</v>
      </c>
      <c r="Z241" s="79"/>
      <c r="AA241" s="152" t="s">
        <v>193</v>
      </c>
      <c r="AB241" s="153"/>
      <c r="AC241" s="153"/>
      <c r="AD241" s="153"/>
      <c r="AE241" s="153"/>
      <c r="AF241" s="153"/>
      <c r="AG241" s="153"/>
      <c r="AH241" s="153"/>
      <c r="AI241" s="153"/>
      <c r="AJ241" s="153"/>
      <c r="AK241" s="153"/>
      <c r="AL241" s="153"/>
      <c r="AM241" s="153"/>
      <c r="AN241" s="153"/>
      <c r="AO241" s="154"/>
      <c r="AP241" s="240">
        <v>4.57</v>
      </c>
      <c r="AQ241" s="241"/>
      <c r="AR241" s="241"/>
      <c r="AS241" s="241"/>
      <c r="AT241" s="241"/>
      <c r="AU241" s="242"/>
    </row>
    <row r="242" spans="2:47" ht="15.75" customHeight="1">
      <c r="B242" s="77">
        <v>2</v>
      </c>
      <c r="C242" s="79"/>
      <c r="D242" s="152" t="s">
        <v>194</v>
      </c>
      <c r="E242" s="153"/>
      <c r="F242" s="153"/>
      <c r="G242" s="153"/>
      <c r="H242" s="153"/>
      <c r="I242" s="153"/>
      <c r="J242" s="153"/>
      <c r="K242" s="153"/>
      <c r="L242" s="153"/>
      <c r="M242" s="153"/>
      <c r="N242" s="153"/>
      <c r="O242" s="153"/>
      <c r="P242" s="153"/>
      <c r="Q242" s="153"/>
      <c r="R242" s="154"/>
      <c r="S242" s="240">
        <v>19.23</v>
      </c>
      <c r="T242" s="241"/>
      <c r="U242" s="241"/>
      <c r="V242" s="241"/>
      <c r="W242" s="241"/>
      <c r="X242" s="242"/>
      <c r="Y242" s="77">
        <v>7</v>
      </c>
      <c r="Z242" s="79"/>
      <c r="AA242" s="152" t="s">
        <v>195</v>
      </c>
      <c r="AB242" s="153"/>
      <c r="AC242" s="153"/>
      <c r="AD242" s="153"/>
      <c r="AE242" s="153"/>
      <c r="AF242" s="153"/>
      <c r="AG242" s="153"/>
      <c r="AH242" s="153"/>
      <c r="AI242" s="153"/>
      <c r="AJ242" s="153"/>
      <c r="AK242" s="153"/>
      <c r="AL242" s="153"/>
      <c r="AM242" s="153"/>
      <c r="AN242" s="153"/>
      <c r="AO242" s="154"/>
      <c r="AP242" s="240">
        <v>4.49</v>
      </c>
      <c r="AQ242" s="241"/>
      <c r="AR242" s="241"/>
      <c r="AS242" s="241"/>
      <c r="AT242" s="241"/>
      <c r="AU242" s="242"/>
    </row>
    <row r="243" spans="2:47" ht="15.75" customHeight="1">
      <c r="B243" s="77">
        <v>3</v>
      </c>
      <c r="C243" s="79"/>
      <c r="D243" s="152" t="s">
        <v>196</v>
      </c>
      <c r="E243" s="153"/>
      <c r="F243" s="153"/>
      <c r="G243" s="153"/>
      <c r="H243" s="153"/>
      <c r="I243" s="153"/>
      <c r="J243" s="153"/>
      <c r="K243" s="153"/>
      <c r="L243" s="153"/>
      <c r="M243" s="153"/>
      <c r="N243" s="153"/>
      <c r="O243" s="153"/>
      <c r="P243" s="153"/>
      <c r="Q243" s="153"/>
      <c r="R243" s="154"/>
      <c r="S243" s="240">
        <v>12.11</v>
      </c>
      <c r="T243" s="241"/>
      <c r="U243" s="241"/>
      <c r="V243" s="241"/>
      <c r="W243" s="241"/>
      <c r="X243" s="242"/>
      <c r="Y243" s="77">
        <v>8</v>
      </c>
      <c r="Z243" s="79"/>
      <c r="AA243" s="152" t="s">
        <v>197</v>
      </c>
      <c r="AB243" s="153"/>
      <c r="AC243" s="153"/>
      <c r="AD243" s="153"/>
      <c r="AE243" s="153"/>
      <c r="AF243" s="153"/>
      <c r="AG243" s="153"/>
      <c r="AH243" s="153"/>
      <c r="AI243" s="153"/>
      <c r="AJ243" s="153"/>
      <c r="AK243" s="153"/>
      <c r="AL243" s="153"/>
      <c r="AM243" s="153"/>
      <c r="AN243" s="153"/>
      <c r="AO243" s="154"/>
      <c r="AP243" s="240">
        <v>4.4</v>
      </c>
      <c r="AQ243" s="241"/>
      <c r="AR243" s="241"/>
      <c r="AS243" s="241"/>
      <c r="AT243" s="241"/>
      <c r="AU243" s="242"/>
    </row>
    <row r="244" spans="2:47" ht="15.75" customHeight="1">
      <c r="B244" s="77">
        <v>4</v>
      </c>
      <c r="C244" s="79"/>
      <c r="D244" s="152" t="s">
        <v>198</v>
      </c>
      <c r="E244" s="153"/>
      <c r="F244" s="153"/>
      <c r="G244" s="153"/>
      <c r="H244" s="153"/>
      <c r="I244" s="153"/>
      <c r="J244" s="153"/>
      <c r="K244" s="153"/>
      <c r="L244" s="153"/>
      <c r="M244" s="153"/>
      <c r="N244" s="153"/>
      <c r="O244" s="153"/>
      <c r="P244" s="153"/>
      <c r="Q244" s="153"/>
      <c r="R244" s="154"/>
      <c r="S244" s="240">
        <v>6.75</v>
      </c>
      <c r="T244" s="241"/>
      <c r="U244" s="241"/>
      <c r="V244" s="241"/>
      <c r="W244" s="241"/>
      <c r="X244" s="242"/>
      <c r="Y244" s="77">
        <v>9</v>
      </c>
      <c r="Z244" s="79"/>
      <c r="AA244" s="152" t="s">
        <v>199</v>
      </c>
      <c r="AB244" s="153"/>
      <c r="AC244" s="153"/>
      <c r="AD244" s="153"/>
      <c r="AE244" s="153"/>
      <c r="AF244" s="153"/>
      <c r="AG244" s="153"/>
      <c r="AH244" s="153"/>
      <c r="AI244" s="153"/>
      <c r="AJ244" s="153"/>
      <c r="AK244" s="153"/>
      <c r="AL244" s="153"/>
      <c r="AM244" s="153"/>
      <c r="AN244" s="153"/>
      <c r="AO244" s="154"/>
      <c r="AP244" s="240">
        <v>4.39</v>
      </c>
      <c r="AQ244" s="241"/>
      <c r="AR244" s="241"/>
      <c r="AS244" s="241"/>
      <c r="AT244" s="241"/>
      <c r="AU244" s="242"/>
    </row>
    <row r="245" spans="2:47" ht="15.75" customHeight="1">
      <c r="B245" s="77">
        <v>5</v>
      </c>
      <c r="C245" s="79"/>
      <c r="D245" s="152" t="s">
        <v>200</v>
      </c>
      <c r="E245" s="153"/>
      <c r="F245" s="153"/>
      <c r="G245" s="153"/>
      <c r="H245" s="153"/>
      <c r="I245" s="153"/>
      <c r="J245" s="153"/>
      <c r="K245" s="153"/>
      <c r="L245" s="153"/>
      <c r="M245" s="153"/>
      <c r="N245" s="153"/>
      <c r="O245" s="153"/>
      <c r="P245" s="153"/>
      <c r="Q245" s="153"/>
      <c r="R245" s="154"/>
      <c r="S245" s="240">
        <v>5.4</v>
      </c>
      <c r="T245" s="241"/>
      <c r="U245" s="241"/>
      <c r="V245" s="241"/>
      <c r="W245" s="241"/>
      <c r="X245" s="242"/>
      <c r="Y245" s="77">
        <v>10</v>
      </c>
      <c r="Z245" s="79"/>
      <c r="AA245" s="152" t="s">
        <v>168</v>
      </c>
      <c r="AB245" s="153"/>
      <c r="AC245" s="153"/>
      <c r="AD245" s="153"/>
      <c r="AE245" s="153"/>
      <c r="AF245" s="153"/>
      <c r="AG245" s="153"/>
      <c r="AH245" s="153"/>
      <c r="AI245" s="153"/>
      <c r="AJ245" s="153"/>
      <c r="AK245" s="153"/>
      <c r="AL245" s="153"/>
      <c r="AM245" s="153"/>
      <c r="AN245" s="153"/>
      <c r="AO245" s="154"/>
      <c r="AP245" s="240">
        <v>17.92</v>
      </c>
      <c r="AQ245" s="241"/>
      <c r="AR245" s="241"/>
      <c r="AS245" s="241"/>
      <c r="AT245" s="241"/>
      <c r="AU245" s="242"/>
    </row>
    <row r="246" spans="4:47" ht="15" customHeight="1">
      <c r="D246" s="2"/>
      <c r="E246" s="2"/>
      <c r="F246" s="2"/>
      <c r="G246" s="2"/>
      <c r="H246" s="2"/>
      <c r="I246" s="2"/>
      <c r="R246" s="1"/>
      <c r="AO246" s="2"/>
      <c r="AP246" s="2"/>
      <c r="AQ246" s="2"/>
      <c r="AR246" s="2"/>
      <c r="AS246" s="2"/>
      <c r="AT246" s="2"/>
      <c r="AU246" s="2"/>
    </row>
    <row r="247" spans="2:47" ht="15.75" customHeight="1">
      <c r="B247" s="9"/>
      <c r="C247" s="9"/>
      <c r="D247" s="4"/>
      <c r="E247" s="4"/>
      <c r="F247" s="4"/>
      <c r="G247" s="4"/>
      <c r="H247" s="4"/>
      <c r="I247" s="4"/>
      <c r="J247" s="4"/>
      <c r="K247" s="4"/>
      <c r="L247" s="4"/>
      <c r="M247" s="4"/>
      <c r="N247" s="4"/>
      <c r="O247" s="4"/>
      <c r="P247" s="4"/>
      <c r="Q247" s="4"/>
      <c r="R247" s="4"/>
      <c r="S247" s="65"/>
      <c r="T247" s="65"/>
      <c r="U247" s="65"/>
      <c r="V247" s="65"/>
      <c r="W247" s="65"/>
      <c r="X247" s="65"/>
      <c r="Y247" s="9"/>
      <c r="Z247" s="9"/>
      <c r="AA247" s="4"/>
      <c r="AB247" s="4"/>
      <c r="AC247" s="4"/>
      <c r="AD247" s="4"/>
      <c r="AE247" s="4"/>
      <c r="AF247" s="4"/>
      <c r="AG247" s="4"/>
      <c r="AH247" s="4"/>
      <c r="AI247" s="4"/>
      <c r="AJ247" s="4"/>
      <c r="AK247" s="4"/>
      <c r="AL247" s="4"/>
      <c r="AM247" s="4"/>
      <c r="AN247" s="4"/>
      <c r="AO247" s="4"/>
      <c r="AP247" s="65"/>
      <c r="AQ247" s="65"/>
      <c r="AR247" s="65"/>
      <c r="AS247" s="65"/>
      <c r="AT247" s="65"/>
      <c r="AU247" s="65"/>
    </row>
    <row r="248" spans="2:47" ht="15.75" customHeight="1">
      <c r="B248" s="9"/>
      <c r="C248" s="9"/>
      <c r="D248" s="4"/>
      <c r="E248" s="4"/>
      <c r="F248" s="4"/>
      <c r="G248" s="4"/>
      <c r="H248" s="4"/>
      <c r="I248" s="4"/>
      <c r="J248" s="4"/>
      <c r="K248" s="4"/>
      <c r="L248" s="4"/>
      <c r="M248" s="4"/>
      <c r="N248" s="4"/>
      <c r="O248" s="4"/>
      <c r="P248" s="4"/>
      <c r="Q248" s="4"/>
      <c r="R248" s="4"/>
      <c r="S248" s="65"/>
      <c r="T248" s="65"/>
      <c r="U248" s="65"/>
      <c r="V248" s="65"/>
      <c r="W248" s="65"/>
      <c r="X248" s="65"/>
      <c r="Y248" s="9"/>
      <c r="Z248" s="9"/>
      <c r="AA248" s="4"/>
      <c r="AB248" s="4"/>
      <c r="AC248" s="4"/>
      <c r="AD248" s="4"/>
      <c r="AE248" s="4"/>
      <c r="AF248" s="4"/>
      <c r="AG248" s="4"/>
      <c r="AH248" s="4"/>
      <c r="AI248" s="4"/>
      <c r="AJ248" s="4"/>
      <c r="AK248" s="4"/>
      <c r="AL248" s="4"/>
      <c r="AM248" s="4"/>
      <c r="AN248" s="4"/>
      <c r="AO248" s="4"/>
      <c r="AP248" s="65"/>
      <c r="AQ248" s="65"/>
      <c r="AR248" s="65"/>
      <c r="AS248" s="65"/>
      <c r="AT248" s="65"/>
      <c r="AU248" s="65"/>
    </row>
    <row r="249" spans="2:47" ht="15.75" customHeight="1">
      <c r="B249" s="9"/>
      <c r="C249" s="9"/>
      <c r="D249" s="4"/>
      <c r="E249" s="4"/>
      <c r="F249" s="4"/>
      <c r="G249" s="4"/>
      <c r="H249" s="4"/>
      <c r="I249" s="4"/>
      <c r="J249" s="4"/>
      <c r="K249" s="4"/>
      <c r="L249" s="4"/>
      <c r="M249" s="4"/>
      <c r="N249" s="4"/>
      <c r="O249" s="4"/>
      <c r="P249" s="4"/>
      <c r="Q249" s="4"/>
      <c r="R249" s="4"/>
      <c r="S249" s="65"/>
      <c r="T249" s="65"/>
      <c r="U249" s="65"/>
      <c r="V249" s="65"/>
      <c r="W249" s="65"/>
      <c r="X249" s="65"/>
      <c r="Y249" s="9"/>
      <c r="Z249" s="9"/>
      <c r="AA249" s="4"/>
      <c r="AB249" s="4"/>
      <c r="AC249" s="4"/>
      <c r="AD249" s="4"/>
      <c r="AE249" s="4"/>
      <c r="AF249" s="4"/>
      <c r="AG249" s="4"/>
      <c r="AH249" s="4"/>
      <c r="AI249" s="4"/>
      <c r="AJ249" s="4"/>
      <c r="AK249" s="4"/>
      <c r="AL249" s="4"/>
      <c r="AM249" s="4"/>
      <c r="AN249" s="4"/>
      <c r="AO249" s="4"/>
      <c r="AP249" s="65"/>
      <c r="AQ249" s="65"/>
      <c r="AR249" s="65"/>
      <c r="AS249" s="65"/>
      <c r="AT249" s="65"/>
      <c r="AU249" s="65"/>
    </row>
    <row r="250" spans="2:47" ht="15.75" customHeight="1">
      <c r="B250" s="9"/>
      <c r="C250" s="9"/>
      <c r="D250" s="4"/>
      <c r="E250" s="4"/>
      <c r="F250" s="4"/>
      <c r="G250" s="4"/>
      <c r="H250" s="4"/>
      <c r="I250" s="4"/>
      <c r="J250" s="4"/>
      <c r="K250" s="4"/>
      <c r="L250" s="4"/>
      <c r="M250" s="4"/>
      <c r="N250" s="4"/>
      <c r="O250" s="4"/>
      <c r="P250" s="4"/>
      <c r="Q250" s="4"/>
      <c r="R250" s="4"/>
      <c r="S250" s="65"/>
      <c r="T250" s="65"/>
      <c r="U250" s="65"/>
      <c r="V250" s="65"/>
      <c r="W250" s="65"/>
      <c r="X250" s="65"/>
      <c r="Y250" s="9"/>
      <c r="Z250" s="9"/>
      <c r="AA250" s="4"/>
      <c r="AB250" s="4"/>
      <c r="AC250" s="4"/>
      <c r="AD250" s="4"/>
      <c r="AE250" s="4"/>
      <c r="AF250" s="4"/>
      <c r="AG250" s="4"/>
      <c r="AH250" s="4"/>
      <c r="AI250" s="4"/>
      <c r="AJ250" s="4"/>
      <c r="AK250" s="4"/>
      <c r="AL250" s="4"/>
      <c r="AM250" s="4"/>
      <c r="AN250" s="4"/>
      <c r="AO250" s="4"/>
      <c r="AP250" s="65"/>
      <c r="AQ250" s="65"/>
      <c r="AR250" s="65"/>
      <c r="AS250" s="65"/>
      <c r="AT250" s="65"/>
      <c r="AU250" s="65"/>
    </row>
    <row r="251" spans="2:47" ht="15.75" customHeight="1">
      <c r="B251" s="9"/>
      <c r="C251" s="9"/>
      <c r="D251" s="4"/>
      <c r="E251" s="4"/>
      <c r="F251" s="4"/>
      <c r="G251" s="4"/>
      <c r="H251" s="4"/>
      <c r="I251" s="4"/>
      <c r="J251" s="4"/>
      <c r="K251" s="4"/>
      <c r="L251" s="4"/>
      <c r="M251" s="4"/>
      <c r="N251" s="4"/>
      <c r="O251" s="4"/>
      <c r="P251" s="4"/>
      <c r="Q251" s="4"/>
      <c r="R251" s="4"/>
      <c r="S251" s="65"/>
      <c r="T251" s="65"/>
      <c r="U251" s="65"/>
      <c r="V251" s="65"/>
      <c r="W251" s="65"/>
      <c r="X251" s="65"/>
      <c r="Y251" s="9"/>
      <c r="Z251" s="9"/>
      <c r="AA251" s="4"/>
      <c r="AB251" s="4"/>
      <c r="AC251" s="4"/>
      <c r="AD251" s="4"/>
      <c r="AE251" s="4"/>
      <c r="AF251" s="4"/>
      <c r="AG251" s="4"/>
      <c r="AH251" s="4"/>
      <c r="AI251" s="4"/>
      <c r="AJ251" s="4"/>
      <c r="AK251" s="4"/>
      <c r="AL251" s="4"/>
      <c r="AM251" s="4"/>
      <c r="AN251" s="4"/>
      <c r="AO251" s="4"/>
      <c r="AP251" s="65"/>
      <c r="AQ251" s="65"/>
      <c r="AR251" s="65"/>
      <c r="AS251" s="65"/>
      <c r="AT251" s="65"/>
      <c r="AU251" s="65"/>
    </row>
    <row r="252" spans="2:47" ht="15.75" customHeight="1">
      <c r="B252" s="9"/>
      <c r="C252" s="9"/>
      <c r="D252" s="4"/>
      <c r="E252" s="4"/>
      <c r="F252" s="4"/>
      <c r="G252" s="4"/>
      <c r="H252" s="4"/>
      <c r="I252" s="4"/>
      <c r="J252" s="4"/>
      <c r="K252" s="4"/>
      <c r="L252" s="4"/>
      <c r="M252" s="4"/>
      <c r="N252" s="4"/>
      <c r="O252" s="4"/>
      <c r="P252" s="4"/>
      <c r="Q252" s="4"/>
      <c r="R252" s="4"/>
      <c r="S252" s="65"/>
      <c r="T252" s="65"/>
      <c r="U252" s="65"/>
      <c r="V252" s="65"/>
      <c r="W252" s="65"/>
      <c r="X252" s="65"/>
      <c r="Y252" s="9"/>
      <c r="Z252" s="9"/>
      <c r="AA252" s="4"/>
      <c r="AB252" s="4"/>
      <c r="AC252" s="4"/>
      <c r="AD252" s="4"/>
      <c r="AE252" s="4"/>
      <c r="AF252" s="4"/>
      <c r="AG252" s="4"/>
      <c r="AH252" s="4"/>
      <c r="AI252" s="4"/>
      <c r="AJ252" s="4"/>
      <c r="AK252" s="4"/>
      <c r="AL252" s="4"/>
      <c r="AM252" s="4"/>
      <c r="AN252" s="4"/>
      <c r="AO252" s="4"/>
      <c r="AP252" s="65"/>
      <c r="AQ252" s="65"/>
      <c r="AR252" s="65"/>
      <c r="AS252" s="65"/>
      <c r="AT252" s="65"/>
      <c r="AU252" s="65"/>
    </row>
    <row r="253" spans="2:47" ht="15.75" customHeight="1">
      <c r="B253" s="9"/>
      <c r="C253" s="9"/>
      <c r="D253" s="4"/>
      <c r="E253" s="4"/>
      <c r="F253" s="4"/>
      <c r="G253" s="4"/>
      <c r="H253" s="4"/>
      <c r="I253" s="4"/>
      <c r="J253" s="4"/>
      <c r="K253" s="4"/>
      <c r="L253" s="4"/>
      <c r="M253" s="4"/>
      <c r="N253" s="4"/>
      <c r="O253" s="4"/>
      <c r="P253" s="4"/>
      <c r="Q253" s="4"/>
      <c r="R253" s="4"/>
      <c r="S253" s="65"/>
      <c r="T253" s="65"/>
      <c r="U253" s="65"/>
      <c r="V253" s="65"/>
      <c r="W253" s="65"/>
      <c r="X253" s="65"/>
      <c r="Y253" s="9"/>
      <c r="Z253" s="9"/>
      <c r="AA253" s="4"/>
      <c r="AB253" s="4"/>
      <c r="AC253" s="4"/>
      <c r="AD253" s="4"/>
      <c r="AE253" s="4"/>
      <c r="AF253" s="4"/>
      <c r="AG253" s="4"/>
      <c r="AH253" s="4"/>
      <c r="AI253" s="4"/>
      <c r="AJ253" s="4"/>
      <c r="AK253" s="4"/>
      <c r="AL253" s="4"/>
      <c r="AM253" s="4"/>
      <c r="AN253" s="4"/>
      <c r="AO253" s="4"/>
      <c r="AP253" s="65"/>
      <c r="AQ253" s="65"/>
      <c r="AR253" s="65"/>
      <c r="AS253" s="65"/>
      <c r="AT253" s="65"/>
      <c r="AU253" s="65"/>
    </row>
    <row r="254" spans="2:47" ht="15.75" customHeight="1">
      <c r="B254" s="9"/>
      <c r="C254" s="9"/>
      <c r="D254" s="4"/>
      <c r="E254" s="4"/>
      <c r="F254" s="4"/>
      <c r="G254" s="4"/>
      <c r="H254" s="4"/>
      <c r="I254" s="4"/>
      <c r="J254" s="4"/>
      <c r="K254" s="4"/>
      <c r="L254" s="4"/>
      <c r="M254" s="4"/>
      <c r="N254" s="4"/>
      <c r="O254" s="4"/>
      <c r="P254" s="4"/>
      <c r="Q254" s="4"/>
      <c r="R254" s="4"/>
      <c r="S254" s="65"/>
      <c r="T254" s="65"/>
      <c r="U254" s="65"/>
      <c r="V254" s="65"/>
      <c r="W254" s="65"/>
      <c r="X254" s="65"/>
      <c r="Y254" s="9"/>
      <c r="Z254" s="9"/>
      <c r="AA254" s="4"/>
      <c r="AB254" s="4"/>
      <c r="AC254" s="4"/>
      <c r="AD254" s="4"/>
      <c r="AE254" s="4"/>
      <c r="AF254" s="4"/>
      <c r="AG254" s="4"/>
      <c r="AH254" s="4"/>
      <c r="AI254" s="4"/>
      <c r="AJ254" s="4"/>
      <c r="AK254" s="4"/>
      <c r="AL254" s="4"/>
      <c r="AM254" s="4"/>
      <c r="AN254" s="4"/>
      <c r="AO254" s="4"/>
      <c r="AP254" s="65"/>
      <c r="AQ254" s="65"/>
      <c r="AR254" s="65"/>
      <c r="AS254" s="65"/>
      <c r="AT254" s="65"/>
      <c r="AU254" s="65"/>
    </row>
    <row r="255" spans="2:47" ht="15.75" customHeight="1">
      <c r="B255" s="9"/>
      <c r="C255" s="9"/>
      <c r="D255" s="4"/>
      <c r="E255" s="4"/>
      <c r="F255" s="4"/>
      <c r="G255" s="4"/>
      <c r="H255" s="4"/>
      <c r="I255" s="4"/>
      <c r="J255" s="4"/>
      <c r="K255" s="4"/>
      <c r="L255" s="4"/>
      <c r="M255" s="4"/>
      <c r="N255" s="4"/>
      <c r="O255" s="4"/>
      <c r="P255" s="4"/>
      <c r="Q255" s="4"/>
      <c r="R255" s="4"/>
      <c r="S255" s="65"/>
      <c r="T255" s="65"/>
      <c r="U255" s="65"/>
      <c r="V255" s="65"/>
      <c r="W255" s="65"/>
      <c r="X255" s="65"/>
      <c r="Y255" s="9"/>
      <c r="Z255" s="9"/>
      <c r="AA255" s="4"/>
      <c r="AB255" s="4"/>
      <c r="AC255" s="4"/>
      <c r="AD255" s="4"/>
      <c r="AE255" s="4"/>
      <c r="AF255" s="4"/>
      <c r="AG255" s="4"/>
      <c r="AH255" s="4"/>
      <c r="AI255" s="4"/>
      <c r="AJ255" s="4"/>
      <c r="AK255" s="4"/>
      <c r="AL255" s="4"/>
      <c r="AM255" s="4"/>
      <c r="AN255" s="4"/>
      <c r="AO255" s="4"/>
      <c r="AP255" s="65"/>
      <c r="AQ255" s="65"/>
      <c r="AR255" s="65"/>
      <c r="AS255" s="65"/>
      <c r="AT255" s="65"/>
      <c r="AU255" s="65"/>
    </row>
    <row r="256" spans="2:47" ht="15.75" customHeight="1">
      <c r="B256" s="9"/>
      <c r="C256" s="9"/>
      <c r="D256" s="4"/>
      <c r="E256" s="4"/>
      <c r="F256" s="4"/>
      <c r="G256" s="4"/>
      <c r="H256" s="4"/>
      <c r="I256" s="4"/>
      <c r="J256" s="4"/>
      <c r="K256" s="4"/>
      <c r="L256" s="4"/>
      <c r="M256" s="4"/>
      <c r="N256" s="4"/>
      <c r="O256" s="4"/>
      <c r="P256" s="4"/>
      <c r="Q256" s="4"/>
      <c r="R256" s="4"/>
      <c r="S256" s="65"/>
      <c r="T256" s="65"/>
      <c r="U256" s="65"/>
      <c r="V256" s="65"/>
      <c r="W256" s="65"/>
      <c r="X256" s="65"/>
      <c r="Y256" s="9"/>
      <c r="Z256" s="9"/>
      <c r="AA256" s="4"/>
      <c r="AB256" s="4"/>
      <c r="AC256" s="4"/>
      <c r="AD256" s="4"/>
      <c r="AE256" s="4"/>
      <c r="AF256" s="4"/>
      <c r="AG256" s="4"/>
      <c r="AH256" s="4"/>
      <c r="AI256" s="4"/>
      <c r="AJ256" s="4"/>
      <c r="AK256" s="4"/>
      <c r="AL256" s="4"/>
      <c r="AM256" s="4"/>
      <c r="AN256" s="4"/>
      <c r="AO256" s="4"/>
      <c r="AP256" s="65"/>
      <c r="AQ256" s="65"/>
      <c r="AR256" s="65"/>
      <c r="AS256" s="65"/>
      <c r="AT256" s="65"/>
      <c r="AU256" s="65"/>
    </row>
    <row r="257" spans="2:47" ht="15.75" customHeight="1">
      <c r="B257" s="9"/>
      <c r="C257" s="9"/>
      <c r="D257" s="4"/>
      <c r="E257" s="4"/>
      <c r="F257" s="4"/>
      <c r="G257" s="4"/>
      <c r="H257" s="4"/>
      <c r="I257" s="4"/>
      <c r="J257" s="4"/>
      <c r="K257" s="4"/>
      <c r="L257" s="4"/>
      <c r="M257" s="4"/>
      <c r="N257" s="4"/>
      <c r="O257" s="4"/>
      <c r="P257" s="4"/>
      <c r="Q257" s="4"/>
      <c r="R257" s="4"/>
      <c r="S257" s="65"/>
      <c r="T257" s="65"/>
      <c r="U257" s="65"/>
      <c r="V257" s="65"/>
      <c r="W257" s="65"/>
      <c r="X257" s="65"/>
      <c r="Y257" s="9"/>
      <c r="Z257" s="9"/>
      <c r="AA257" s="4"/>
      <c r="AB257" s="4"/>
      <c r="AC257" s="4"/>
      <c r="AD257" s="4"/>
      <c r="AE257" s="4"/>
      <c r="AF257" s="4"/>
      <c r="AG257" s="4"/>
      <c r="AH257" s="4"/>
      <c r="AI257" s="4"/>
      <c r="AJ257" s="4"/>
      <c r="AK257" s="4"/>
      <c r="AL257" s="4"/>
      <c r="AM257" s="4"/>
      <c r="AN257" s="4"/>
      <c r="AO257" s="4"/>
      <c r="AP257" s="65"/>
      <c r="AQ257" s="65"/>
      <c r="AR257" s="65"/>
      <c r="AS257" s="65"/>
      <c r="AT257" s="65"/>
      <c r="AU257" s="65"/>
    </row>
    <row r="258" spans="2:47" ht="15.75" customHeight="1">
      <c r="B258" s="9"/>
      <c r="C258" s="9"/>
      <c r="D258" s="4"/>
      <c r="E258" s="4"/>
      <c r="F258" s="4"/>
      <c r="G258" s="4"/>
      <c r="H258" s="4"/>
      <c r="I258" s="4"/>
      <c r="J258" s="4"/>
      <c r="K258" s="4"/>
      <c r="L258" s="4"/>
      <c r="M258" s="4"/>
      <c r="N258" s="4"/>
      <c r="O258" s="4"/>
      <c r="P258" s="4"/>
      <c r="Q258" s="4"/>
      <c r="R258" s="4"/>
      <c r="S258" s="65"/>
      <c r="T258" s="65"/>
      <c r="U258" s="65"/>
      <c r="V258" s="65"/>
      <c r="W258" s="65"/>
      <c r="X258" s="65"/>
      <c r="Y258" s="9"/>
      <c r="Z258" s="9"/>
      <c r="AA258" s="4"/>
      <c r="AB258" s="4"/>
      <c r="AC258" s="4"/>
      <c r="AD258" s="4"/>
      <c r="AE258" s="4"/>
      <c r="AF258" s="4"/>
      <c r="AG258" s="4"/>
      <c r="AH258" s="4"/>
      <c r="AI258" s="4"/>
      <c r="AJ258" s="4"/>
      <c r="AK258" s="4"/>
      <c r="AL258" s="4"/>
      <c r="AM258" s="4"/>
      <c r="AN258" s="4"/>
      <c r="AO258" s="4"/>
      <c r="AP258" s="65"/>
      <c r="AQ258" s="65"/>
      <c r="AR258" s="65"/>
      <c r="AS258" s="65"/>
      <c r="AT258" s="65"/>
      <c r="AU258" s="65"/>
    </row>
    <row r="259" spans="4:47" ht="15" customHeight="1">
      <c r="D259" s="2"/>
      <c r="E259" s="2"/>
      <c r="F259" s="2"/>
      <c r="G259" s="2"/>
      <c r="H259" s="2"/>
      <c r="I259" s="2"/>
      <c r="R259" s="1"/>
      <c r="AO259" s="2"/>
      <c r="AP259" s="2"/>
      <c r="AQ259" s="2"/>
      <c r="AR259" s="2"/>
      <c r="AS259" s="2"/>
      <c r="AT259" s="2"/>
      <c r="AU259" s="2"/>
    </row>
    <row r="260" spans="2:47" ht="15" customHeight="1">
      <c r="B260" s="66"/>
      <c r="C260" s="66"/>
      <c r="D260" s="66"/>
      <c r="E260" s="66"/>
      <c r="F260" s="66"/>
      <c r="G260" s="66"/>
      <c r="H260" s="66"/>
      <c r="I260" s="66"/>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c r="AK260" s="66"/>
      <c r="AL260" s="66"/>
      <c r="AM260" s="66"/>
      <c r="AN260" s="66"/>
      <c r="AO260" s="66"/>
      <c r="AP260" s="66"/>
      <c r="AQ260" s="66"/>
      <c r="AR260" s="66"/>
      <c r="AS260" s="66"/>
      <c r="AT260" s="66"/>
      <c r="AU260" s="66"/>
    </row>
    <row r="261" spans="2:47" ht="15" customHeight="1">
      <c r="B261" s="66"/>
      <c r="C261" s="66"/>
      <c r="D261" s="66"/>
      <c r="E261" s="66"/>
      <c r="F261" s="66"/>
      <c r="G261" s="66"/>
      <c r="H261" s="66"/>
      <c r="I261" s="66"/>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c r="AK261" s="66"/>
      <c r="AL261" s="66"/>
      <c r="AM261" s="66"/>
      <c r="AN261" s="66"/>
      <c r="AO261" s="66"/>
      <c r="AP261" s="66"/>
      <c r="AQ261" s="66"/>
      <c r="AR261" s="66"/>
      <c r="AS261" s="66"/>
      <c r="AT261" s="66"/>
      <c r="AU261" s="66"/>
    </row>
    <row r="262" spans="2:47" ht="15" customHeight="1">
      <c r="B262" s="34" t="s">
        <v>21</v>
      </c>
      <c r="C262" s="35" t="s">
        <v>26</v>
      </c>
      <c r="D262" s="59"/>
      <c r="E262" s="59"/>
      <c r="F262" s="59"/>
      <c r="G262" s="59"/>
      <c r="H262" s="59"/>
      <c r="I262" s="59"/>
      <c r="J262" s="59"/>
      <c r="K262" s="59"/>
      <c r="L262" s="59"/>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81" t="s">
        <v>18</v>
      </c>
      <c r="AP262" s="81"/>
      <c r="AQ262" s="81"/>
      <c r="AR262" s="81"/>
      <c r="AS262" s="81"/>
      <c r="AT262" s="81"/>
      <c r="AU262" s="81"/>
    </row>
    <row r="263" spans="2:47" ht="6.75" customHeight="1">
      <c r="B263" s="10"/>
      <c r="C263" s="26"/>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row>
    <row r="264" spans="2:47" ht="15.75" customHeight="1">
      <c r="B264" s="133"/>
      <c r="C264" s="135"/>
      <c r="D264" s="133" t="s">
        <v>57</v>
      </c>
      <c r="E264" s="134"/>
      <c r="F264" s="134"/>
      <c r="G264" s="134"/>
      <c r="H264" s="134"/>
      <c r="I264" s="135"/>
      <c r="J264" s="133" t="s">
        <v>58</v>
      </c>
      <c r="K264" s="134"/>
      <c r="L264" s="134"/>
      <c r="M264" s="134"/>
      <c r="N264" s="134"/>
      <c r="O264" s="134"/>
      <c r="P264" s="134"/>
      <c r="Q264" s="134"/>
      <c r="R264" s="135"/>
      <c r="S264" s="133" t="s">
        <v>12</v>
      </c>
      <c r="T264" s="134"/>
      <c r="U264" s="134"/>
      <c r="V264" s="134"/>
      <c r="W264" s="134"/>
      <c r="X264" s="135"/>
      <c r="Y264" s="133"/>
      <c r="Z264" s="135"/>
      <c r="AA264" s="133" t="s">
        <v>57</v>
      </c>
      <c r="AB264" s="134"/>
      <c r="AC264" s="134"/>
      <c r="AD264" s="134"/>
      <c r="AE264" s="134"/>
      <c r="AF264" s="135"/>
      <c r="AG264" s="133" t="s">
        <v>58</v>
      </c>
      <c r="AH264" s="134"/>
      <c r="AI264" s="134"/>
      <c r="AJ264" s="134"/>
      <c r="AK264" s="134"/>
      <c r="AL264" s="134"/>
      <c r="AM264" s="134"/>
      <c r="AN264" s="134"/>
      <c r="AO264" s="135"/>
      <c r="AP264" s="133" t="s">
        <v>12</v>
      </c>
      <c r="AQ264" s="134"/>
      <c r="AR264" s="134"/>
      <c r="AS264" s="134"/>
      <c r="AT264" s="134"/>
      <c r="AU264" s="135"/>
    </row>
    <row r="265" spans="2:47" ht="15.75" customHeight="1">
      <c r="B265" s="77">
        <v>1</v>
      </c>
      <c r="C265" s="79"/>
      <c r="D265" s="152" t="s">
        <v>136</v>
      </c>
      <c r="E265" s="153"/>
      <c r="F265" s="153"/>
      <c r="G265" s="153"/>
      <c r="H265" s="153"/>
      <c r="I265" s="154"/>
      <c r="J265" s="152" t="s">
        <v>201</v>
      </c>
      <c r="K265" s="153"/>
      <c r="L265" s="153"/>
      <c r="M265" s="153"/>
      <c r="N265" s="153"/>
      <c r="O265" s="153"/>
      <c r="P265" s="153"/>
      <c r="Q265" s="153"/>
      <c r="R265" s="154"/>
      <c r="S265" s="240">
        <v>17.1148940289239</v>
      </c>
      <c r="T265" s="241"/>
      <c r="U265" s="241"/>
      <c r="V265" s="241"/>
      <c r="W265" s="241"/>
      <c r="X265" s="242"/>
      <c r="Y265" s="77">
        <v>6</v>
      </c>
      <c r="Z265" s="79"/>
      <c r="AA265" s="152" t="s">
        <v>136</v>
      </c>
      <c r="AB265" s="153"/>
      <c r="AC265" s="153"/>
      <c r="AD265" s="153"/>
      <c r="AE265" s="153"/>
      <c r="AF265" s="154"/>
      <c r="AG265" s="152" t="s">
        <v>202</v>
      </c>
      <c r="AH265" s="153"/>
      <c r="AI265" s="153"/>
      <c r="AJ265" s="153"/>
      <c r="AK265" s="153"/>
      <c r="AL265" s="153"/>
      <c r="AM265" s="153"/>
      <c r="AN265" s="153"/>
      <c r="AO265" s="154"/>
      <c r="AP265" s="240">
        <v>2.89292150334786</v>
      </c>
      <c r="AQ265" s="241"/>
      <c r="AR265" s="241"/>
      <c r="AS265" s="241"/>
      <c r="AT265" s="241"/>
      <c r="AU265" s="242"/>
    </row>
    <row r="266" spans="2:47" ht="15.75" customHeight="1">
      <c r="B266" s="77">
        <v>2</v>
      </c>
      <c r="C266" s="79"/>
      <c r="D266" s="152" t="s">
        <v>203</v>
      </c>
      <c r="E266" s="153"/>
      <c r="F266" s="153"/>
      <c r="G266" s="153"/>
      <c r="H266" s="153"/>
      <c r="I266" s="154"/>
      <c r="J266" s="152" t="s">
        <v>204</v>
      </c>
      <c r="K266" s="153"/>
      <c r="L266" s="153"/>
      <c r="M266" s="153"/>
      <c r="N266" s="153"/>
      <c r="O266" s="153"/>
      <c r="P266" s="153"/>
      <c r="Q266" s="153"/>
      <c r="R266" s="154"/>
      <c r="S266" s="240">
        <v>4.34467486954366</v>
      </c>
      <c r="T266" s="241"/>
      <c r="U266" s="241"/>
      <c r="V266" s="241"/>
      <c r="W266" s="241"/>
      <c r="X266" s="242"/>
      <c r="Y266" s="77">
        <v>7</v>
      </c>
      <c r="Z266" s="79"/>
      <c r="AA266" s="152" t="s">
        <v>169</v>
      </c>
      <c r="AB266" s="153"/>
      <c r="AC266" s="153"/>
      <c r="AD266" s="153"/>
      <c r="AE266" s="153"/>
      <c r="AF266" s="154"/>
      <c r="AG266" s="152" t="s">
        <v>205</v>
      </c>
      <c r="AH266" s="153"/>
      <c r="AI266" s="153"/>
      <c r="AJ266" s="153"/>
      <c r="AK266" s="153"/>
      <c r="AL266" s="153"/>
      <c r="AM266" s="153"/>
      <c r="AN266" s="153"/>
      <c r="AO266" s="154"/>
      <c r="AP266" s="240">
        <v>2.35923437583361</v>
      </c>
      <c r="AQ266" s="241"/>
      <c r="AR266" s="241"/>
      <c r="AS266" s="241"/>
      <c r="AT266" s="241"/>
      <c r="AU266" s="242"/>
    </row>
    <row r="267" spans="2:47" ht="15.75" customHeight="1">
      <c r="B267" s="77">
        <v>3</v>
      </c>
      <c r="C267" s="79"/>
      <c r="D267" s="152" t="s">
        <v>169</v>
      </c>
      <c r="E267" s="153"/>
      <c r="F267" s="153"/>
      <c r="G267" s="153"/>
      <c r="H267" s="153"/>
      <c r="I267" s="154"/>
      <c r="J267" s="152" t="s">
        <v>206</v>
      </c>
      <c r="K267" s="153"/>
      <c r="L267" s="153"/>
      <c r="M267" s="153"/>
      <c r="N267" s="153"/>
      <c r="O267" s="153"/>
      <c r="P267" s="153"/>
      <c r="Q267" s="153"/>
      <c r="R267" s="154"/>
      <c r="S267" s="240">
        <v>4.14937622153146</v>
      </c>
      <c r="T267" s="241"/>
      <c r="U267" s="241"/>
      <c r="V267" s="241"/>
      <c r="W267" s="241"/>
      <c r="X267" s="242"/>
      <c r="Y267" s="77">
        <v>8</v>
      </c>
      <c r="Z267" s="79"/>
      <c r="AA267" s="152" t="s">
        <v>169</v>
      </c>
      <c r="AB267" s="153"/>
      <c r="AC267" s="153"/>
      <c r="AD267" s="153"/>
      <c r="AE267" s="153"/>
      <c r="AF267" s="154"/>
      <c r="AG267" s="152" t="s">
        <v>207</v>
      </c>
      <c r="AH267" s="153"/>
      <c r="AI267" s="153"/>
      <c r="AJ267" s="153"/>
      <c r="AK267" s="153"/>
      <c r="AL267" s="153"/>
      <c r="AM267" s="153"/>
      <c r="AN267" s="153"/>
      <c r="AO267" s="154"/>
      <c r="AP267" s="240">
        <v>2.26849459214771</v>
      </c>
      <c r="AQ267" s="241"/>
      <c r="AR267" s="241"/>
      <c r="AS267" s="241"/>
      <c r="AT267" s="241"/>
      <c r="AU267" s="242"/>
    </row>
    <row r="268" spans="2:47" ht="15.75" customHeight="1">
      <c r="B268" s="77">
        <v>4</v>
      </c>
      <c r="C268" s="79"/>
      <c r="D268" s="152" t="s">
        <v>169</v>
      </c>
      <c r="E268" s="153"/>
      <c r="F268" s="153"/>
      <c r="G268" s="153"/>
      <c r="H268" s="153"/>
      <c r="I268" s="154"/>
      <c r="J268" s="152" t="s">
        <v>208</v>
      </c>
      <c r="K268" s="153"/>
      <c r="L268" s="153"/>
      <c r="M268" s="153"/>
      <c r="N268" s="153"/>
      <c r="O268" s="153"/>
      <c r="P268" s="153"/>
      <c r="Q268" s="153"/>
      <c r="R268" s="154"/>
      <c r="S268" s="240">
        <v>3.99631353329038</v>
      </c>
      <c r="T268" s="241"/>
      <c r="U268" s="241"/>
      <c r="V268" s="241"/>
      <c r="W268" s="241"/>
      <c r="X268" s="242"/>
      <c r="Y268" s="77">
        <v>9</v>
      </c>
      <c r="Z268" s="79"/>
      <c r="AA268" s="152" t="s">
        <v>169</v>
      </c>
      <c r="AB268" s="153"/>
      <c r="AC268" s="153"/>
      <c r="AD268" s="153"/>
      <c r="AE268" s="153"/>
      <c r="AF268" s="154"/>
      <c r="AG268" s="152" t="s">
        <v>209</v>
      </c>
      <c r="AH268" s="153"/>
      <c r="AI268" s="153"/>
      <c r="AJ268" s="153"/>
      <c r="AK268" s="153"/>
      <c r="AL268" s="153"/>
      <c r="AM268" s="153"/>
      <c r="AN268" s="153"/>
      <c r="AO268" s="154"/>
      <c r="AP268" s="240">
        <v>2.01561638887801</v>
      </c>
      <c r="AQ268" s="241"/>
      <c r="AR268" s="241"/>
      <c r="AS268" s="241"/>
      <c r="AT268" s="241"/>
      <c r="AU268" s="242"/>
    </row>
    <row r="269" spans="2:47" ht="15.75" customHeight="1">
      <c r="B269" s="77">
        <v>5</v>
      </c>
      <c r="C269" s="79"/>
      <c r="D269" s="152" t="s">
        <v>169</v>
      </c>
      <c r="E269" s="153"/>
      <c r="F269" s="153"/>
      <c r="G269" s="153"/>
      <c r="H269" s="153"/>
      <c r="I269" s="154"/>
      <c r="J269" s="152" t="s">
        <v>210</v>
      </c>
      <c r="K269" s="153"/>
      <c r="L269" s="153"/>
      <c r="M269" s="153"/>
      <c r="N269" s="153"/>
      <c r="O269" s="153"/>
      <c r="P269" s="153"/>
      <c r="Q269" s="153"/>
      <c r="R269" s="154"/>
      <c r="S269" s="240">
        <v>3.27397133100743</v>
      </c>
      <c r="T269" s="241"/>
      <c r="U269" s="241"/>
      <c r="V269" s="241"/>
      <c r="W269" s="241"/>
      <c r="X269" s="242"/>
      <c r="Y269" s="77">
        <v>10</v>
      </c>
      <c r="Z269" s="79"/>
      <c r="AA269" s="152" t="s">
        <v>169</v>
      </c>
      <c r="AB269" s="153"/>
      <c r="AC269" s="153"/>
      <c r="AD269" s="153"/>
      <c r="AE269" s="153"/>
      <c r="AF269" s="154"/>
      <c r="AG269" s="152" t="s">
        <v>211</v>
      </c>
      <c r="AH269" s="153"/>
      <c r="AI269" s="153"/>
      <c r="AJ269" s="153"/>
      <c r="AK269" s="153"/>
      <c r="AL269" s="153"/>
      <c r="AM269" s="153"/>
      <c r="AN269" s="153"/>
      <c r="AO269" s="154"/>
      <c r="AP269" s="240">
        <v>1.87299441449424</v>
      </c>
      <c r="AQ269" s="241"/>
      <c r="AR269" s="241"/>
      <c r="AS269" s="241"/>
      <c r="AT269" s="241"/>
      <c r="AU269" s="242"/>
    </row>
    <row r="270" spans="2:47" ht="30" customHeight="1">
      <c r="B270" s="219" t="s">
        <v>97</v>
      </c>
      <c r="C270" s="219"/>
      <c r="D270" s="219"/>
      <c r="E270" s="219"/>
      <c r="F270" s="219"/>
      <c r="G270" s="219"/>
      <c r="H270" s="219"/>
      <c r="I270" s="219"/>
      <c r="J270" s="219"/>
      <c r="K270" s="219"/>
      <c r="L270" s="219"/>
      <c r="M270" s="219"/>
      <c r="N270" s="219"/>
      <c r="O270" s="219"/>
      <c r="P270" s="219"/>
      <c r="Q270" s="219"/>
      <c r="R270" s="219"/>
      <c r="S270" s="219"/>
      <c r="T270" s="219"/>
      <c r="U270" s="219"/>
      <c r="V270" s="219"/>
      <c r="W270" s="219"/>
      <c r="X270" s="219"/>
      <c r="Y270" s="219"/>
      <c r="Z270" s="219"/>
      <c r="AA270" s="219"/>
      <c r="AB270" s="219"/>
      <c r="AC270" s="219"/>
      <c r="AD270" s="219"/>
      <c r="AE270" s="219"/>
      <c r="AF270" s="219"/>
      <c r="AG270" s="219"/>
      <c r="AH270" s="219"/>
      <c r="AI270" s="219"/>
      <c r="AJ270" s="219"/>
      <c r="AK270" s="219"/>
      <c r="AL270" s="219"/>
      <c r="AM270" s="219"/>
      <c r="AN270" s="219"/>
      <c r="AO270" s="219"/>
      <c r="AP270" s="219"/>
      <c r="AQ270" s="219"/>
      <c r="AR270" s="219"/>
      <c r="AS270" s="219"/>
      <c r="AT270" s="219"/>
      <c r="AU270" s="219"/>
    </row>
    <row r="271" spans="4:47" ht="15" customHeight="1">
      <c r="D271" s="2"/>
      <c r="E271" s="2"/>
      <c r="F271" s="2"/>
      <c r="G271" s="2"/>
      <c r="H271" s="2"/>
      <c r="I271" s="2"/>
      <c r="R271" s="1"/>
      <c r="AO271" s="2"/>
      <c r="AP271" s="2"/>
      <c r="AQ271" s="2"/>
      <c r="AR271" s="2"/>
      <c r="AS271" s="2"/>
      <c r="AT271" s="2"/>
      <c r="AU271" s="2"/>
    </row>
    <row r="272" spans="2:47" ht="15" customHeight="1">
      <c r="B272" s="35" t="s">
        <v>59</v>
      </c>
      <c r="C272" s="60"/>
      <c r="D272" s="36"/>
      <c r="E272" s="36"/>
      <c r="F272" s="36"/>
      <c r="G272" s="36"/>
      <c r="H272" s="36"/>
      <c r="I272" s="36"/>
      <c r="J272" s="36"/>
      <c r="K272" s="36"/>
      <c r="L272" s="36"/>
      <c r="M272" s="36"/>
      <c r="R272" s="1"/>
      <c r="AO272" s="2"/>
      <c r="AP272" s="2"/>
      <c r="AQ272" s="2"/>
      <c r="AR272" s="2"/>
      <c r="AS272" s="2"/>
      <c r="AT272" s="2"/>
      <c r="AU272" s="2"/>
    </row>
    <row r="273" spans="2:47" ht="15" customHeight="1">
      <c r="B273" s="52"/>
      <c r="C273" s="51"/>
      <c r="D273" s="2"/>
      <c r="E273" s="2"/>
      <c r="F273" s="2"/>
      <c r="G273" s="2"/>
      <c r="H273" s="2"/>
      <c r="I273" s="2"/>
      <c r="R273" s="1"/>
      <c r="AO273" s="2"/>
      <c r="AP273" s="2"/>
      <c r="AQ273" s="2"/>
      <c r="AR273" s="2"/>
      <c r="AS273" s="2"/>
      <c r="AT273" s="2"/>
      <c r="AU273" s="2"/>
    </row>
    <row r="274" spans="2:47" ht="15" customHeight="1">
      <c r="B274" s="61" t="s">
        <v>75</v>
      </c>
      <c r="C274" s="62" t="s">
        <v>136</v>
      </c>
      <c r="D274" s="62"/>
      <c r="E274" s="37"/>
      <c r="F274" s="53"/>
      <c r="G274" s="53"/>
      <c r="H274" s="53"/>
      <c r="I274" s="53"/>
      <c r="J274" s="53"/>
      <c r="K274" s="53"/>
      <c r="L274" s="53"/>
      <c r="M274" s="53"/>
      <c r="N274" s="53"/>
      <c r="O274" s="53"/>
      <c r="P274" s="53"/>
      <c r="Q274" s="53"/>
      <c r="R274" s="53"/>
      <c r="S274" s="53"/>
      <c r="T274" s="53"/>
      <c r="U274" s="53"/>
      <c r="V274" s="53"/>
      <c r="W274" s="53"/>
      <c r="X274" s="53"/>
      <c r="Y274" s="53"/>
      <c r="Z274" s="53"/>
      <c r="AA274" s="53"/>
      <c r="AB274" s="53"/>
      <c r="AC274" s="53"/>
      <c r="AD274" s="53"/>
      <c r="AE274" s="53"/>
      <c r="AF274" s="53"/>
      <c r="AG274" s="53"/>
      <c r="AH274" s="53"/>
      <c r="AI274" s="53"/>
      <c r="AJ274" s="53"/>
      <c r="AK274" s="53"/>
      <c r="AL274" s="53"/>
      <c r="AM274" s="53"/>
      <c r="AN274" s="53"/>
      <c r="AO274" s="81" t="s">
        <v>137</v>
      </c>
      <c r="AP274" s="81"/>
      <c r="AQ274" s="81"/>
      <c r="AR274" s="81"/>
      <c r="AS274" s="81"/>
      <c r="AT274" s="81"/>
      <c r="AU274" s="81"/>
    </row>
    <row r="275" spans="2:40" ht="14.25" customHeight="1">
      <c r="B275" s="56"/>
      <c r="C275" s="53"/>
      <c r="D275" s="53"/>
      <c r="E275" s="53"/>
      <c r="F275" s="53"/>
      <c r="G275" s="53"/>
      <c r="H275" s="53"/>
      <c r="I275" s="53"/>
      <c r="J275" s="53"/>
      <c r="K275" s="53"/>
      <c r="L275" s="53"/>
      <c r="M275" s="53"/>
      <c r="N275" s="53"/>
      <c r="O275" s="53"/>
      <c r="P275" s="53"/>
      <c r="Q275" s="53"/>
      <c r="R275" s="53"/>
      <c r="S275" s="53"/>
      <c r="T275" s="53"/>
      <c r="U275" s="53"/>
      <c r="V275" s="53"/>
      <c r="W275" s="53"/>
      <c r="X275" s="53"/>
      <c r="Y275" s="53"/>
      <c r="Z275" s="53"/>
      <c r="AA275" s="53"/>
      <c r="AB275" s="53"/>
      <c r="AC275" s="53"/>
      <c r="AD275" s="53"/>
      <c r="AE275" s="53"/>
      <c r="AF275" s="53"/>
      <c r="AG275" s="53"/>
      <c r="AH275" s="53"/>
      <c r="AI275" s="53"/>
      <c r="AJ275" s="53"/>
      <c r="AK275" s="53"/>
      <c r="AL275" s="53"/>
      <c r="AM275" s="53"/>
      <c r="AN275" s="53"/>
    </row>
    <row r="276" spans="2:47" ht="14.25" customHeight="1">
      <c r="B276" s="223" t="s">
        <v>109</v>
      </c>
      <c r="C276" s="224"/>
      <c r="D276" s="224"/>
      <c r="E276" s="224"/>
      <c r="F276" s="224"/>
      <c r="G276" s="224"/>
      <c r="H276" s="224"/>
      <c r="I276" s="224"/>
      <c r="J276" s="224"/>
      <c r="K276" s="224"/>
      <c r="L276" s="225"/>
      <c r="M276" s="120" t="s">
        <v>110</v>
      </c>
      <c r="N276" s="120"/>
      <c r="O276" s="120"/>
      <c r="P276" s="120"/>
      <c r="Q276" s="120"/>
      <c r="R276" s="120" t="s">
        <v>111</v>
      </c>
      <c r="S276" s="120"/>
      <c r="T276" s="120"/>
      <c r="U276" s="120"/>
      <c r="V276" s="120"/>
      <c r="W276" s="120"/>
      <c r="X276" s="120"/>
      <c r="Y276" s="120" t="s">
        <v>138</v>
      </c>
      <c r="Z276" s="120"/>
      <c r="AA276" s="120"/>
      <c r="AB276" s="243" t="s">
        <v>139</v>
      </c>
      <c r="AC276" s="243"/>
      <c r="AD276" s="243"/>
      <c r="AE276" s="243"/>
      <c r="AF276" s="243"/>
      <c r="AG276" s="243"/>
      <c r="AH276" s="243" t="s">
        <v>140</v>
      </c>
      <c r="AI276" s="243"/>
      <c r="AJ276" s="243"/>
      <c r="AK276" s="243" t="s">
        <v>141</v>
      </c>
      <c r="AL276" s="243"/>
      <c r="AM276" s="243"/>
      <c r="AN276" s="243"/>
      <c r="AO276" s="243"/>
      <c r="AP276" s="243"/>
      <c r="AQ276" s="243" t="s">
        <v>112</v>
      </c>
      <c r="AR276" s="243"/>
      <c r="AS276" s="243"/>
      <c r="AT276" s="243"/>
      <c r="AU276" s="243"/>
    </row>
    <row r="277" spans="2:47" ht="15" customHeight="1">
      <c r="B277" s="94" t="s">
        <v>201</v>
      </c>
      <c r="C277" s="95"/>
      <c r="D277" s="95"/>
      <c r="E277" s="95"/>
      <c r="F277" s="95"/>
      <c r="G277" s="95"/>
      <c r="H277" s="95"/>
      <c r="I277" s="95"/>
      <c r="J277" s="95"/>
      <c r="K277" s="95"/>
      <c r="L277" s="96"/>
      <c r="M277" s="97">
        <v>1027</v>
      </c>
      <c r="N277" s="98"/>
      <c r="O277" s="98"/>
      <c r="P277" s="98"/>
      <c r="Q277" s="99"/>
      <c r="R277" s="97">
        <v>1464.502</v>
      </c>
      <c r="S277" s="98"/>
      <c r="T277" s="98"/>
      <c r="U277" s="98"/>
      <c r="V277" s="98"/>
      <c r="W277" s="98"/>
      <c r="X277" s="99"/>
      <c r="Y277" s="181">
        <v>17.1148940289239</v>
      </c>
      <c r="Z277" s="181"/>
      <c r="AA277" s="181"/>
      <c r="AB277" s="100" t="s">
        <v>212</v>
      </c>
      <c r="AC277" s="101"/>
      <c r="AD277" s="101"/>
      <c r="AE277" s="101"/>
      <c r="AF277" s="101"/>
      <c r="AG277" s="102"/>
      <c r="AH277" s="103" t="s">
        <v>191</v>
      </c>
      <c r="AI277" s="103"/>
      <c r="AJ277" s="103"/>
      <c r="AK277" s="103" t="s">
        <v>213</v>
      </c>
      <c r="AL277" s="103"/>
      <c r="AM277" s="103"/>
      <c r="AN277" s="103"/>
      <c r="AO277" s="103"/>
      <c r="AP277" s="103"/>
      <c r="AQ277" s="103"/>
      <c r="AR277" s="103"/>
      <c r="AS277" s="103"/>
      <c r="AT277" s="103"/>
      <c r="AU277" s="103"/>
    </row>
    <row r="278" spans="2:47" ht="15" customHeight="1">
      <c r="B278" s="94" t="s">
        <v>214</v>
      </c>
      <c r="C278" s="95"/>
      <c r="D278" s="95"/>
      <c r="E278" s="95"/>
      <c r="F278" s="95"/>
      <c r="G278" s="95"/>
      <c r="H278" s="95"/>
      <c r="I278" s="95"/>
      <c r="J278" s="95"/>
      <c r="K278" s="95"/>
      <c r="L278" s="96"/>
      <c r="M278" s="97">
        <v>6059</v>
      </c>
      <c r="N278" s="98"/>
      <c r="O278" s="98"/>
      <c r="P278" s="98"/>
      <c r="Q278" s="99"/>
      <c r="R278" s="97">
        <v>355.0574</v>
      </c>
      <c r="S278" s="98"/>
      <c r="T278" s="98"/>
      <c r="U278" s="98"/>
      <c r="V278" s="98"/>
      <c r="W278" s="98"/>
      <c r="X278" s="99"/>
      <c r="Y278" s="181">
        <v>4.14937622153146</v>
      </c>
      <c r="Z278" s="181"/>
      <c r="AA278" s="181"/>
      <c r="AB278" s="100" t="s">
        <v>212</v>
      </c>
      <c r="AC278" s="101"/>
      <c r="AD278" s="101"/>
      <c r="AE278" s="101"/>
      <c r="AF278" s="101"/>
      <c r="AG278" s="102"/>
      <c r="AH278" s="103" t="s">
        <v>191</v>
      </c>
      <c r="AI278" s="103"/>
      <c r="AJ278" s="103"/>
      <c r="AK278" s="103" t="s">
        <v>215</v>
      </c>
      <c r="AL278" s="103"/>
      <c r="AM278" s="103"/>
      <c r="AN278" s="103"/>
      <c r="AO278" s="103"/>
      <c r="AP278" s="103"/>
      <c r="AQ278" s="103"/>
      <c r="AR278" s="103"/>
      <c r="AS278" s="103"/>
      <c r="AT278" s="103"/>
      <c r="AU278" s="103"/>
    </row>
    <row r="279" spans="2:47" ht="15" customHeight="1">
      <c r="B279" s="94" t="s">
        <v>216</v>
      </c>
      <c r="C279" s="95"/>
      <c r="D279" s="95"/>
      <c r="E279" s="95"/>
      <c r="F279" s="95"/>
      <c r="G279" s="95"/>
      <c r="H279" s="95"/>
      <c r="I279" s="95"/>
      <c r="J279" s="95"/>
      <c r="K279" s="95"/>
      <c r="L279" s="96"/>
      <c r="M279" s="97">
        <v>830</v>
      </c>
      <c r="N279" s="98"/>
      <c r="O279" s="98"/>
      <c r="P279" s="98"/>
      <c r="Q279" s="99"/>
      <c r="R279" s="97">
        <v>341.96</v>
      </c>
      <c r="S279" s="98"/>
      <c r="T279" s="98"/>
      <c r="U279" s="98"/>
      <c r="V279" s="98"/>
      <c r="W279" s="98"/>
      <c r="X279" s="99"/>
      <c r="Y279" s="181">
        <v>3.99631353329038</v>
      </c>
      <c r="Z279" s="181"/>
      <c r="AA279" s="181"/>
      <c r="AB279" s="100" t="s">
        <v>212</v>
      </c>
      <c r="AC279" s="101"/>
      <c r="AD279" s="101"/>
      <c r="AE279" s="101"/>
      <c r="AF279" s="101"/>
      <c r="AG279" s="102"/>
      <c r="AH279" s="103" t="s">
        <v>191</v>
      </c>
      <c r="AI279" s="103"/>
      <c r="AJ279" s="103"/>
      <c r="AK279" s="103" t="s">
        <v>217</v>
      </c>
      <c r="AL279" s="103"/>
      <c r="AM279" s="103"/>
      <c r="AN279" s="103"/>
      <c r="AO279" s="103"/>
      <c r="AP279" s="103"/>
      <c r="AQ279" s="103"/>
      <c r="AR279" s="103"/>
      <c r="AS279" s="103"/>
      <c r="AT279" s="103"/>
      <c r="AU279" s="103"/>
    </row>
    <row r="280" spans="2:47" ht="15" customHeight="1">
      <c r="B280" s="94" t="s">
        <v>218</v>
      </c>
      <c r="C280" s="95"/>
      <c r="D280" s="95"/>
      <c r="E280" s="95"/>
      <c r="F280" s="95"/>
      <c r="G280" s="95"/>
      <c r="H280" s="95"/>
      <c r="I280" s="95"/>
      <c r="J280" s="95"/>
      <c r="K280" s="95"/>
      <c r="L280" s="96"/>
      <c r="M280" s="97">
        <v>431</v>
      </c>
      <c r="N280" s="98"/>
      <c r="O280" s="98"/>
      <c r="P280" s="98"/>
      <c r="Q280" s="99"/>
      <c r="R280" s="97">
        <v>280.15</v>
      </c>
      <c r="S280" s="98"/>
      <c r="T280" s="98"/>
      <c r="U280" s="98"/>
      <c r="V280" s="98"/>
      <c r="W280" s="98"/>
      <c r="X280" s="99"/>
      <c r="Y280" s="181">
        <v>3.27397133100743</v>
      </c>
      <c r="Z280" s="181"/>
      <c r="AA280" s="181"/>
      <c r="AB280" s="100" t="s">
        <v>212</v>
      </c>
      <c r="AC280" s="101"/>
      <c r="AD280" s="101"/>
      <c r="AE280" s="101"/>
      <c r="AF280" s="101"/>
      <c r="AG280" s="102"/>
      <c r="AH280" s="103" t="s">
        <v>191</v>
      </c>
      <c r="AI280" s="103"/>
      <c r="AJ280" s="103"/>
      <c r="AK280" s="103" t="s">
        <v>219</v>
      </c>
      <c r="AL280" s="103"/>
      <c r="AM280" s="103"/>
      <c r="AN280" s="103"/>
      <c r="AO280" s="103"/>
      <c r="AP280" s="103"/>
      <c r="AQ280" s="103"/>
      <c r="AR280" s="103"/>
      <c r="AS280" s="103"/>
      <c r="AT280" s="103"/>
      <c r="AU280" s="103"/>
    </row>
    <row r="281" spans="2:47" ht="15" customHeight="1">
      <c r="B281" s="94" t="s">
        <v>202</v>
      </c>
      <c r="C281" s="95"/>
      <c r="D281" s="95"/>
      <c r="E281" s="95"/>
      <c r="F281" s="95"/>
      <c r="G281" s="95"/>
      <c r="H281" s="95"/>
      <c r="I281" s="95"/>
      <c r="J281" s="95"/>
      <c r="K281" s="95"/>
      <c r="L281" s="96"/>
      <c r="M281" s="97">
        <v>1552</v>
      </c>
      <c r="N281" s="98"/>
      <c r="O281" s="98"/>
      <c r="P281" s="98"/>
      <c r="Q281" s="99"/>
      <c r="R281" s="97">
        <v>247.544</v>
      </c>
      <c r="S281" s="98"/>
      <c r="T281" s="98"/>
      <c r="U281" s="98"/>
      <c r="V281" s="98"/>
      <c r="W281" s="98"/>
      <c r="X281" s="99"/>
      <c r="Y281" s="181">
        <v>2.89292150334786</v>
      </c>
      <c r="Z281" s="181"/>
      <c r="AA281" s="181"/>
      <c r="AB281" s="100" t="s">
        <v>212</v>
      </c>
      <c r="AC281" s="101"/>
      <c r="AD281" s="101"/>
      <c r="AE281" s="101"/>
      <c r="AF281" s="101"/>
      <c r="AG281" s="102"/>
      <c r="AH281" s="103" t="s">
        <v>191</v>
      </c>
      <c r="AI281" s="103"/>
      <c r="AJ281" s="103"/>
      <c r="AK281" s="103" t="s">
        <v>220</v>
      </c>
      <c r="AL281" s="103"/>
      <c r="AM281" s="103"/>
      <c r="AN281" s="103"/>
      <c r="AO281" s="103"/>
      <c r="AP281" s="103"/>
      <c r="AQ281" s="103"/>
      <c r="AR281" s="103"/>
      <c r="AS281" s="103"/>
      <c r="AT281" s="103"/>
      <c r="AU281" s="103"/>
    </row>
    <row r="282" spans="2:47" ht="15" customHeight="1">
      <c r="B282" s="94" t="s">
        <v>221</v>
      </c>
      <c r="C282" s="95"/>
      <c r="D282" s="95"/>
      <c r="E282" s="95"/>
      <c r="F282" s="95"/>
      <c r="G282" s="95"/>
      <c r="H282" s="95"/>
      <c r="I282" s="95"/>
      <c r="J282" s="95"/>
      <c r="K282" s="95"/>
      <c r="L282" s="96"/>
      <c r="M282" s="97">
        <v>293</v>
      </c>
      <c r="N282" s="98"/>
      <c r="O282" s="98"/>
      <c r="P282" s="98"/>
      <c r="Q282" s="99"/>
      <c r="R282" s="97">
        <v>201.877</v>
      </c>
      <c r="S282" s="98"/>
      <c r="T282" s="98"/>
      <c r="U282" s="98"/>
      <c r="V282" s="98"/>
      <c r="W282" s="98"/>
      <c r="X282" s="99"/>
      <c r="Y282" s="181">
        <v>2.35923437583361</v>
      </c>
      <c r="Z282" s="181"/>
      <c r="AA282" s="181"/>
      <c r="AB282" s="100" t="s">
        <v>212</v>
      </c>
      <c r="AC282" s="101"/>
      <c r="AD282" s="101"/>
      <c r="AE282" s="101"/>
      <c r="AF282" s="101"/>
      <c r="AG282" s="102"/>
      <c r="AH282" s="103" t="s">
        <v>191</v>
      </c>
      <c r="AI282" s="103"/>
      <c r="AJ282" s="103"/>
      <c r="AK282" s="103" t="s">
        <v>220</v>
      </c>
      <c r="AL282" s="103"/>
      <c r="AM282" s="103"/>
      <c r="AN282" s="103"/>
      <c r="AO282" s="103"/>
      <c r="AP282" s="103"/>
      <c r="AQ282" s="103"/>
      <c r="AR282" s="103"/>
      <c r="AS282" s="103"/>
      <c r="AT282" s="103"/>
      <c r="AU282" s="103"/>
    </row>
    <row r="283" spans="2:47" ht="15" customHeight="1">
      <c r="B283" s="94" t="s">
        <v>222</v>
      </c>
      <c r="C283" s="95"/>
      <c r="D283" s="95"/>
      <c r="E283" s="95"/>
      <c r="F283" s="95"/>
      <c r="G283" s="95"/>
      <c r="H283" s="95"/>
      <c r="I283" s="95"/>
      <c r="J283" s="95"/>
      <c r="K283" s="95"/>
      <c r="L283" s="96"/>
      <c r="M283" s="97">
        <v>1325</v>
      </c>
      <c r="N283" s="98"/>
      <c r="O283" s="98"/>
      <c r="P283" s="98"/>
      <c r="Q283" s="99"/>
      <c r="R283" s="97">
        <v>194.1125</v>
      </c>
      <c r="S283" s="98"/>
      <c r="T283" s="98"/>
      <c r="U283" s="98"/>
      <c r="V283" s="98"/>
      <c r="W283" s="98"/>
      <c r="X283" s="99"/>
      <c r="Y283" s="181">
        <v>2.26849459214771</v>
      </c>
      <c r="Z283" s="181"/>
      <c r="AA283" s="181"/>
      <c r="AB283" s="100" t="s">
        <v>212</v>
      </c>
      <c r="AC283" s="101"/>
      <c r="AD283" s="101"/>
      <c r="AE283" s="101"/>
      <c r="AF283" s="101"/>
      <c r="AG283" s="102"/>
      <c r="AH283" s="103" t="s">
        <v>191</v>
      </c>
      <c r="AI283" s="103"/>
      <c r="AJ283" s="103"/>
      <c r="AK283" s="103" t="s">
        <v>220</v>
      </c>
      <c r="AL283" s="103"/>
      <c r="AM283" s="103"/>
      <c r="AN283" s="103"/>
      <c r="AO283" s="103"/>
      <c r="AP283" s="103"/>
      <c r="AQ283" s="103"/>
      <c r="AR283" s="103"/>
      <c r="AS283" s="103"/>
      <c r="AT283" s="103"/>
      <c r="AU283" s="103"/>
    </row>
    <row r="284" spans="2:47" ht="15" customHeight="1">
      <c r="B284" s="94" t="s">
        <v>223</v>
      </c>
      <c r="C284" s="95"/>
      <c r="D284" s="95"/>
      <c r="E284" s="95"/>
      <c r="F284" s="95"/>
      <c r="G284" s="95"/>
      <c r="H284" s="95"/>
      <c r="I284" s="95"/>
      <c r="J284" s="95"/>
      <c r="K284" s="95"/>
      <c r="L284" s="96"/>
      <c r="M284" s="97">
        <v>166</v>
      </c>
      <c r="N284" s="98"/>
      <c r="O284" s="98"/>
      <c r="P284" s="98"/>
      <c r="Q284" s="99"/>
      <c r="R284" s="97">
        <v>172.474</v>
      </c>
      <c r="S284" s="98"/>
      <c r="T284" s="98"/>
      <c r="U284" s="98"/>
      <c r="V284" s="98"/>
      <c r="W284" s="98"/>
      <c r="X284" s="99"/>
      <c r="Y284" s="181">
        <v>2.01561638887801</v>
      </c>
      <c r="Z284" s="181"/>
      <c r="AA284" s="181"/>
      <c r="AB284" s="100" t="s">
        <v>212</v>
      </c>
      <c r="AC284" s="101"/>
      <c r="AD284" s="101"/>
      <c r="AE284" s="101"/>
      <c r="AF284" s="101"/>
      <c r="AG284" s="102"/>
      <c r="AH284" s="103" t="s">
        <v>191</v>
      </c>
      <c r="AI284" s="103"/>
      <c r="AJ284" s="103"/>
      <c r="AK284" s="103" t="s">
        <v>217</v>
      </c>
      <c r="AL284" s="103"/>
      <c r="AM284" s="103"/>
      <c r="AN284" s="103"/>
      <c r="AO284" s="103"/>
      <c r="AP284" s="103"/>
      <c r="AQ284" s="103"/>
      <c r="AR284" s="103"/>
      <c r="AS284" s="103"/>
      <c r="AT284" s="103"/>
      <c r="AU284" s="103"/>
    </row>
    <row r="285" spans="2:47" ht="15" customHeight="1">
      <c r="B285" s="94" t="s">
        <v>224</v>
      </c>
      <c r="C285" s="95"/>
      <c r="D285" s="95"/>
      <c r="E285" s="95"/>
      <c r="F285" s="95"/>
      <c r="G285" s="95"/>
      <c r="H285" s="95"/>
      <c r="I285" s="95"/>
      <c r="J285" s="95"/>
      <c r="K285" s="95"/>
      <c r="L285" s="96"/>
      <c r="M285" s="97">
        <v>620</v>
      </c>
      <c r="N285" s="98"/>
      <c r="O285" s="98"/>
      <c r="P285" s="98"/>
      <c r="Q285" s="99"/>
      <c r="R285" s="97">
        <v>160.27</v>
      </c>
      <c r="S285" s="98"/>
      <c r="T285" s="98"/>
      <c r="U285" s="98"/>
      <c r="V285" s="98"/>
      <c r="W285" s="98"/>
      <c r="X285" s="99"/>
      <c r="Y285" s="181">
        <v>1.87299441449424</v>
      </c>
      <c r="Z285" s="181"/>
      <c r="AA285" s="181"/>
      <c r="AB285" s="100" t="s">
        <v>212</v>
      </c>
      <c r="AC285" s="101"/>
      <c r="AD285" s="101"/>
      <c r="AE285" s="101"/>
      <c r="AF285" s="101"/>
      <c r="AG285" s="102"/>
      <c r="AH285" s="103" t="s">
        <v>191</v>
      </c>
      <c r="AI285" s="103"/>
      <c r="AJ285" s="103"/>
      <c r="AK285" s="103" t="s">
        <v>225</v>
      </c>
      <c r="AL285" s="103"/>
      <c r="AM285" s="103"/>
      <c r="AN285" s="103"/>
      <c r="AO285" s="103"/>
      <c r="AP285" s="103"/>
      <c r="AQ285" s="103"/>
      <c r="AR285" s="103"/>
      <c r="AS285" s="103"/>
      <c r="AT285" s="103"/>
      <c r="AU285" s="103"/>
    </row>
    <row r="286" ht="15" customHeight="1">
      <c r="B286" s="1" t="s">
        <v>147</v>
      </c>
    </row>
    <row r="287" spans="3:47" ht="15" customHeight="1">
      <c r="C287" s="5"/>
      <c r="AO287" s="13"/>
      <c r="AP287" s="13"/>
      <c r="AQ287" s="13"/>
      <c r="AR287" s="13"/>
      <c r="AS287" s="13"/>
      <c r="AT287" s="13"/>
      <c r="AU287" s="13"/>
    </row>
    <row r="288" spans="2:47" ht="15" customHeight="1">
      <c r="B288" s="61" t="s">
        <v>75</v>
      </c>
      <c r="C288" s="62" t="s">
        <v>76</v>
      </c>
      <c r="D288" s="36"/>
      <c r="E288" s="36"/>
      <c r="F288" s="36"/>
      <c r="G288" s="36"/>
      <c r="H288" s="36"/>
      <c r="I288" s="36"/>
      <c r="J288" s="36"/>
      <c r="AO288" s="81" t="s">
        <v>98</v>
      </c>
      <c r="AP288" s="81"/>
      <c r="AQ288" s="81"/>
      <c r="AR288" s="81"/>
      <c r="AS288" s="81"/>
      <c r="AT288" s="81"/>
      <c r="AU288" s="81"/>
    </row>
    <row r="289" spans="2:3" ht="14.25">
      <c r="B289" s="54"/>
      <c r="C289" s="55"/>
    </row>
    <row r="290" spans="2:47" ht="15" customHeight="1">
      <c r="B290" s="113" t="s">
        <v>113</v>
      </c>
      <c r="C290" s="114"/>
      <c r="D290" s="114"/>
      <c r="E290" s="114"/>
      <c r="F290" s="114"/>
      <c r="G290" s="114"/>
      <c r="H290" s="114"/>
      <c r="I290" s="115"/>
      <c r="J290" s="113" t="s">
        <v>117</v>
      </c>
      <c r="K290" s="114"/>
      <c r="L290" s="114"/>
      <c r="M290" s="114"/>
      <c r="N290" s="114"/>
      <c r="O290" s="114"/>
      <c r="P290" s="115"/>
      <c r="Q290" s="117" t="s">
        <v>118</v>
      </c>
      <c r="R290" s="118"/>
      <c r="S290" s="118"/>
      <c r="T290" s="118"/>
      <c r="U290" s="118"/>
      <c r="V290" s="119"/>
      <c r="W290" s="117" t="s">
        <v>119</v>
      </c>
      <c r="X290" s="118"/>
      <c r="Y290" s="118"/>
      <c r="Z290" s="118"/>
      <c r="AA290" s="118"/>
      <c r="AB290" s="119"/>
      <c r="AC290" s="117" t="s">
        <v>120</v>
      </c>
      <c r="AD290" s="118"/>
      <c r="AE290" s="118"/>
      <c r="AF290" s="119"/>
      <c r="AG290" s="117" t="s">
        <v>121</v>
      </c>
      <c r="AH290" s="118"/>
      <c r="AI290" s="118"/>
      <c r="AJ290" s="118"/>
      <c r="AK290" s="118"/>
      <c r="AL290" s="116" t="s">
        <v>115</v>
      </c>
      <c r="AM290" s="116"/>
      <c r="AN290" s="116"/>
      <c r="AO290" s="116"/>
      <c r="AP290" s="116"/>
      <c r="AQ290" s="116"/>
      <c r="AR290" s="116" t="s">
        <v>116</v>
      </c>
      <c r="AS290" s="116"/>
      <c r="AT290" s="116"/>
      <c r="AU290" s="116"/>
    </row>
    <row r="291" spans="2:47" ht="15" customHeight="1">
      <c r="B291" s="289" t="s">
        <v>226</v>
      </c>
      <c r="C291" s="290"/>
      <c r="D291" s="290"/>
      <c r="E291" s="290"/>
      <c r="F291" s="290"/>
      <c r="G291" s="290"/>
      <c r="H291" s="290"/>
      <c r="I291" s="291"/>
      <c r="J291" s="292" t="s">
        <v>227</v>
      </c>
      <c r="K291" s="293"/>
      <c r="L291" s="293"/>
      <c r="M291" s="293"/>
      <c r="N291" s="293"/>
      <c r="O291" s="293"/>
      <c r="P291" s="294"/>
      <c r="Q291" s="295">
        <v>37998</v>
      </c>
      <c r="R291" s="296"/>
      <c r="S291" s="296"/>
      <c r="T291" s="296"/>
      <c r="U291" s="296"/>
      <c r="V291" s="297"/>
      <c r="W291" s="100">
        <v>371.7633</v>
      </c>
      <c r="X291" s="101"/>
      <c r="Y291" s="101"/>
      <c r="Z291" s="101"/>
      <c r="AA291" s="101"/>
      <c r="AB291" s="102"/>
      <c r="AC291" s="130">
        <v>0.1</v>
      </c>
      <c r="AD291" s="131"/>
      <c r="AE291" s="131"/>
      <c r="AF291" s="132"/>
      <c r="AG291" s="295"/>
      <c r="AH291" s="296"/>
      <c r="AI291" s="296"/>
      <c r="AJ291" s="296"/>
      <c r="AK291" s="296"/>
      <c r="AL291" s="181" t="s">
        <v>212</v>
      </c>
      <c r="AM291" s="181"/>
      <c r="AN291" s="181"/>
      <c r="AO291" s="181"/>
      <c r="AP291" s="181"/>
      <c r="AQ291" s="181"/>
      <c r="AR291" s="277" t="s">
        <v>228</v>
      </c>
      <c r="AS291" s="277"/>
      <c r="AT291" s="277"/>
      <c r="AU291" s="277"/>
    </row>
    <row r="292" ht="15" customHeight="1">
      <c r="B292" s="1" t="s">
        <v>148</v>
      </c>
    </row>
    <row r="293" ht="15" customHeight="1" thickBot="1"/>
    <row r="294" spans="2:47" ht="24.75" customHeight="1" thickBot="1" thickTop="1">
      <c r="B294" s="104" t="s">
        <v>257</v>
      </c>
      <c r="C294" s="105"/>
      <c r="D294" s="105"/>
      <c r="E294" s="105"/>
      <c r="F294" s="105"/>
      <c r="G294" s="105"/>
      <c r="H294" s="105"/>
      <c r="I294" s="105"/>
      <c r="J294" s="105"/>
      <c r="K294" s="105"/>
      <c r="L294" s="105"/>
      <c r="M294" s="105"/>
      <c r="N294" s="105"/>
      <c r="O294" s="105"/>
      <c r="P294" s="105"/>
      <c r="Q294" s="105"/>
      <c r="R294" s="105"/>
      <c r="S294" s="105"/>
      <c r="T294" s="105"/>
      <c r="U294" s="105"/>
      <c r="V294" s="105"/>
      <c r="W294" s="105"/>
      <c r="X294" s="105"/>
      <c r="Y294" s="105"/>
      <c r="Z294" s="105"/>
      <c r="AA294" s="105"/>
      <c r="AB294" s="105"/>
      <c r="AC294" s="105"/>
      <c r="AD294" s="105"/>
      <c r="AE294" s="105"/>
      <c r="AF294" s="105"/>
      <c r="AG294" s="105"/>
      <c r="AH294" s="105"/>
      <c r="AI294" s="105"/>
      <c r="AJ294" s="105"/>
      <c r="AK294" s="105"/>
      <c r="AL294" s="105"/>
      <c r="AM294" s="105"/>
      <c r="AN294" s="105"/>
      <c r="AO294" s="105"/>
      <c r="AP294" s="105"/>
      <c r="AQ294" s="105"/>
      <c r="AR294" s="105"/>
      <c r="AS294" s="105"/>
      <c r="AT294" s="105"/>
      <c r="AU294" s="106"/>
    </row>
    <row r="295" spans="2:47" s="2" customFormat="1" ht="6" customHeight="1" thickTop="1">
      <c r="B295" s="71"/>
      <c r="C295" s="71"/>
      <c r="D295" s="71"/>
      <c r="E295" s="71"/>
      <c r="F295" s="71"/>
      <c r="G295" s="71"/>
      <c r="H295" s="71"/>
      <c r="I295" s="71"/>
      <c r="J295" s="71"/>
      <c r="K295" s="71"/>
      <c r="L295" s="71"/>
      <c r="M295" s="71"/>
      <c r="N295" s="71"/>
      <c r="O295" s="71"/>
      <c r="P295" s="71"/>
      <c r="Q295" s="71"/>
      <c r="R295" s="71"/>
      <c r="S295" s="71"/>
      <c r="T295" s="71"/>
      <c r="U295" s="71"/>
      <c r="V295" s="71"/>
      <c r="W295" s="71"/>
      <c r="X295" s="71"/>
      <c r="Y295" s="71"/>
      <c r="Z295" s="71"/>
      <c r="AA295" s="71"/>
      <c r="AB295" s="71"/>
      <c r="AC295" s="71"/>
      <c r="AD295" s="71"/>
      <c r="AE295" s="71"/>
      <c r="AF295" s="71"/>
      <c r="AG295" s="71"/>
      <c r="AH295" s="71"/>
      <c r="AI295" s="71"/>
      <c r="AJ295" s="71"/>
      <c r="AK295" s="71"/>
      <c r="AL295" s="71"/>
      <c r="AM295" s="71"/>
      <c r="AN295" s="71"/>
      <c r="AO295" s="71"/>
      <c r="AP295" s="71"/>
      <c r="AQ295" s="71"/>
      <c r="AR295" s="71"/>
      <c r="AS295" s="71"/>
      <c r="AT295" s="71"/>
      <c r="AU295" s="71"/>
    </row>
    <row r="296" spans="2:47" ht="15" customHeight="1">
      <c r="B296" s="61" t="s">
        <v>248</v>
      </c>
      <c r="C296" s="62" t="s">
        <v>258</v>
      </c>
      <c r="D296" s="36"/>
      <c r="E296" s="36"/>
      <c r="F296" s="36"/>
      <c r="G296" s="36"/>
      <c r="H296" s="36"/>
      <c r="I296" s="2"/>
      <c r="AO296" s="81" t="s">
        <v>259</v>
      </c>
      <c r="AP296" s="81"/>
      <c r="AQ296" s="81"/>
      <c r="AR296" s="81"/>
      <c r="AS296" s="81"/>
      <c r="AT296" s="81"/>
      <c r="AU296" s="81"/>
    </row>
    <row r="297" spans="2:47" ht="29.25" customHeight="1">
      <c r="B297" s="88" t="s">
        <v>260</v>
      </c>
      <c r="C297" s="88"/>
      <c r="D297" s="88"/>
      <c r="E297" s="88"/>
      <c r="F297" s="88"/>
      <c r="G297" s="88"/>
      <c r="H297" s="88"/>
      <c r="I297" s="88"/>
      <c r="J297" s="88" t="s">
        <v>262</v>
      </c>
      <c r="K297" s="88"/>
      <c r="L297" s="88"/>
      <c r="M297" s="88"/>
      <c r="N297" s="88"/>
      <c r="O297" s="88" t="s">
        <v>263</v>
      </c>
      <c r="P297" s="88"/>
      <c r="Q297" s="88"/>
      <c r="R297" s="88"/>
      <c r="S297" s="88" t="s">
        <v>264</v>
      </c>
      <c r="T297" s="88"/>
      <c r="U297" s="88"/>
      <c r="V297" s="88"/>
      <c r="W297" s="88"/>
      <c r="X297" s="88"/>
      <c r="Y297" s="88"/>
      <c r="Z297" s="88"/>
      <c r="AA297" s="88"/>
      <c r="AB297" s="88"/>
      <c r="AC297" s="88"/>
      <c r="AD297" s="93" t="s">
        <v>265</v>
      </c>
      <c r="AE297" s="88"/>
      <c r="AF297" s="88"/>
      <c r="AG297" s="88"/>
      <c r="AH297" s="88"/>
      <c r="AI297" s="88"/>
      <c r="AJ297" s="88"/>
      <c r="AK297" s="88"/>
      <c r="AL297" s="88"/>
      <c r="AM297" s="88"/>
      <c r="AN297" s="88"/>
      <c r="AO297" s="88" t="s">
        <v>266</v>
      </c>
      <c r="AP297" s="88"/>
      <c r="AQ297" s="88"/>
      <c r="AR297" s="88"/>
      <c r="AS297" s="88"/>
      <c r="AT297" s="88"/>
      <c r="AU297" s="88"/>
    </row>
    <row r="298" spans="2:47" ht="15" customHeight="1">
      <c r="B298" s="88"/>
      <c r="C298" s="88"/>
      <c r="D298" s="88"/>
      <c r="E298" s="88"/>
      <c r="F298" s="88"/>
      <c r="G298" s="88"/>
      <c r="H298" s="88"/>
      <c r="I298" s="88"/>
      <c r="J298" s="88"/>
      <c r="K298" s="88"/>
      <c r="L298" s="88"/>
      <c r="M298" s="88"/>
      <c r="N298" s="88"/>
      <c r="O298" s="88"/>
      <c r="P298" s="88"/>
      <c r="Q298" s="88"/>
      <c r="R298" s="88"/>
      <c r="S298" s="88" t="s">
        <v>267</v>
      </c>
      <c r="T298" s="88"/>
      <c r="U298" s="88"/>
      <c r="V298" s="88"/>
      <c r="W298" s="88"/>
      <c r="X298" s="88" t="s">
        <v>268</v>
      </c>
      <c r="Y298" s="88"/>
      <c r="Z298" s="88"/>
      <c r="AA298" s="88"/>
      <c r="AB298" s="88"/>
      <c r="AC298" s="88"/>
      <c r="AD298" s="88" t="s">
        <v>267</v>
      </c>
      <c r="AE298" s="88"/>
      <c r="AF298" s="88"/>
      <c r="AG298" s="88"/>
      <c r="AH298" s="88"/>
      <c r="AI298" s="88" t="s">
        <v>268</v>
      </c>
      <c r="AJ298" s="88"/>
      <c r="AK298" s="88"/>
      <c r="AL298" s="88"/>
      <c r="AM298" s="88"/>
      <c r="AN298" s="88"/>
      <c r="AO298" s="88"/>
      <c r="AP298" s="88"/>
      <c r="AQ298" s="88"/>
      <c r="AR298" s="88"/>
      <c r="AS298" s="88"/>
      <c r="AT298" s="88"/>
      <c r="AU298" s="88"/>
    </row>
    <row r="299" spans="2:47" ht="32.25" customHeight="1">
      <c r="B299" s="89" t="s">
        <v>278</v>
      </c>
      <c r="C299" s="89"/>
      <c r="D299" s="89"/>
      <c r="E299" s="89"/>
      <c r="F299" s="89"/>
      <c r="G299" s="89"/>
      <c r="H299" s="89"/>
      <c r="I299" s="89"/>
      <c r="J299" s="90" t="s">
        <v>269</v>
      </c>
      <c r="K299" s="80"/>
      <c r="L299" s="80"/>
      <c r="M299" s="80"/>
      <c r="N299" s="80"/>
      <c r="O299" s="80">
        <v>1974</v>
      </c>
      <c r="P299" s="80"/>
      <c r="Q299" s="80"/>
      <c r="R299" s="80"/>
      <c r="S299" s="80">
        <v>2</v>
      </c>
      <c r="T299" s="80"/>
      <c r="U299" s="80"/>
      <c r="V299" s="80"/>
      <c r="W299" s="80"/>
      <c r="X299" s="91" t="s">
        <v>279</v>
      </c>
      <c r="Y299" s="92"/>
      <c r="Z299" s="92"/>
      <c r="AA299" s="92"/>
      <c r="AB299" s="92"/>
      <c r="AC299" s="92"/>
      <c r="AD299" s="80" t="s">
        <v>270</v>
      </c>
      <c r="AE299" s="80"/>
      <c r="AF299" s="80"/>
      <c r="AG299" s="80"/>
      <c r="AH299" s="80"/>
      <c r="AI299" s="80" t="s">
        <v>270</v>
      </c>
      <c r="AJ299" s="80"/>
      <c r="AK299" s="80"/>
      <c r="AL299" s="80"/>
      <c r="AM299" s="80"/>
      <c r="AN299" s="80"/>
      <c r="AO299" s="89">
        <v>2109000914</v>
      </c>
      <c r="AP299" s="89"/>
      <c r="AQ299" s="89"/>
      <c r="AR299" s="89"/>
      <c r="AS299" s="89"/>
      <c r="AT299" s="89"/>
      <c r="AU299" s="89"/>
    </row>
    <row r="300" spans="2:47" ht="21" customHeight="1">
      <c r="B300" s="9"/>
      <c r="C300" s="9"/>
      <c r="D300" s="9"/>
      <c r="E300" s="9"/>
      <c r="F300" s="9"/>
      <c r="G300" s="9"/>
      <c r="H300" s="9"/>
      <c r="I300" s="9"/>
      <c r="J300" s="70"/>
      <c r="K300" s="4"/>
      <c r="L300" s="4"/>
      <c r="M300" s="4"/>
      <c r="N300" s="4"/>
      <c r="O300" s="4"/>
      <c r="P300" s="4"/>
      <c r="Q300" s="4"/>
      <c r="R300" s="4"/>
      <c r="S300" s="4"/>
      <c r="T300" s="4"/>
      <c r="U300" s="4"/>
      <c r="V300" s="4"/>
      <c r="W300" s="4"/>
      <c r="X300" s="72"/>
      <c r="Y300" s="4"/>
      <c r="Z300" s="4"/>
      <c r="AA300" s="4"/>
      <c r="AB300" s="4"/>
      <c r="AC300" s="4"/>
      <c r="AD300" s="4"/>
      <c r="AE300" s="4"/>
      <c r="AF300" s="4"/>
      <c r="AG300" s="4"/>
      <c r="AH300" s="4"/>
      <c r="AI300" s="72"/>
      <c r="AJ300" s="4"/>
      <c r="AK300" s="4"/>
      <c r="AL300" s="4"/>
      <c r="AM300" s="4"/>
      <c r="AN300" s="4"/>
      <c r="AO300" s="9"/>
      <c r="AP300" s="9"/>
      <c r="AQ300" s="9"/>
      <c r="AR300" s="9"/>
      <c r="AS300" s="9"/>
      <c r="AT300" s="9"/>
      <c r="AU300" s="9"/>
    </row>
    <row r="301" spans="2:47" ht="15" customHeight="1">
      <c r="B301" s="73" t="s">
        <v>75</v>
      </c>
      <c r="C301" s="68" t="s">
        <v>272</v>
      </c>
      <c r="D301" s="69"/>
      <c r="E301" s="69"/>
      <c r="F301" s="69"/>
      <c r="G301" s="69"/>
      <c r="H301" s="69"/>
      <c r="I301" s="69"/>
      <c r="J301" s="69"/>
      <c r="K301" s="69"/>
      <c r="L301" s="69"/>
      <c r="M301" s="69"/>
      <c r="N301" s="69"/>
      <c r="O301" s="69"/>
      <c r="AO301" s="81"/>
      <c r="AP301" s="81"/>
      <c r="AQ301" s="81"/>
      <c r="AR301" s="81"/>
      <c r="AS301" s="81"/>
      <c r="AT301" s="81"/>
      <c r="AU301" s="81"/>
    </row>
    <row r="302" spans="1:47" ht="15" customHeight="1">
      <c r="A302" s="74"/>
      <c r="B302" s="75"/>
      <c r="C302" s="76"/>
      <c r="D302" s="74"/>
      <c r="E302" s="74"/>
      <c r="F302" s="74"/>
      <c r="G302" s="74"/>
      <c r="H302" s="74"/>
      <c r="I302" s="74"/>
      <c r="J302" s="74"/>
      <c r="K302" s="74"/>
      <c r="L302" s="74"/>
      <c r="M302" s="74"/>
      <c r="N302" s="74"/>
      <c r="O302" s="74"/>
      <c r="P302" s="74"/>
      <c r="Q302" s="74"/>
      <c r="R302" s="74"/>
      <c r="S302" s="74"/>
      <c r="AO302" s="13"/>
      <c r="AP302" s="13"/>
      <c r="AQ302" s="13"/>
      <c r="AR302" s="13"/>
      <c r="AS302" s="13"/>
      <c r="AT302" s="13"/>
      <c r="AU302" s="13"/>
    </row>
    <row r="303" spans="2:47" ht="29.25" customHeight="1">
      <c r="B303" s="82" t="s">
        <v>273</v>
      </c>
      <c r="C303" s="83"/>
      <c r="D303" s="83"/>
      <c r="E303" s="83"/>
      <c r="F303" s="83"/>
      <c r="G303" s="83"/>
      <c r="H303" s="83"/>
      <c r="I303" s="83"/>
      <c r="J303" s="83"/>
      <c r="K303" s="83"/>
      <c r="L303" s="83"/>
      <c r="M303" s="83"/>
      <c r="N303" s="83"/>
      <c r="O303" s="83"/>
      <c r="P303" s="83"/>
      <c r="Q303" s="83"/>
      <c r="R303" s="84"/>
      <c r="S303" s="88" t="s">
        <v>261</v>
      </c>
      <c r="T303" s="88"/>
      <c r="U303" s="88"/>
      <c r="V303" s="88"/>
      <c r="W303" s="88"/>
      <c r="X303" s="88"/>
      <c r="Y303" s="88"/>
      <c r="Z303" s="88"/>
      <c r="AA303" s="88"/>
      <c r="AB303" s="88"/>
      <c r="AC303" s="82" t="s">
        <v>274</v>
      </c>
      <c r="AD303" s="83"/>
      <c r="AE303" s="83"/>
      <c r="AF303" s="83"/>
      <c r="AG303" s="83"/>
      <c r="AH303" s="83"/>
      <c r="AI303" s="83"/>
      <c r="AJ303" s="83"/>
      <c r="AK303" s="83"/>
      <c r="AL303" s="83"/>
      <c r="AM303" s="83"/>
      <c r="AN303" s="83"/>
      <c r="AO303" s="83"/>
      <c r="AP303" s="83"/>
      <c r="AQ303" s="83"/>
      <c r="AR303" s="83"/>
      <c r="AS303" s="83"/>
      <c r="AT303" s="83"/>
      <c r="AU303" s="84"/>
    </row>
    <row r="304" spans="2:47" ht="15" customHeight="1">
      <c r="B304" s="85"/>
      <c r="C304" s="86"/>
      <c r="D304" s="86"/>
      <c r="E304" s="86"/>
      <c r="F304" s="86"/>
      <c r="G304" s="86"/>
      <c r="H304" s="86"/>
      <c r="I304" s="86"/>
      <c r="J304" s="86"/>
      <c r="K304" s="86"/>
      <c r="L304" s="86"/>
      <c r="M304" s="86"/>
      <c r="N304" s="86"/>
      <c r="O304" s="86"/>
      <c r="P304" s="86"/>
      <c r="Q304" s="86"/>
      <c r="R304" s="87"/>
      <c r="S304" s="88"/>
      <c r="T304" s="88"/>
      <c r="U304" s="88"/>
      <c r="V304" s="88"/>
      <c r="W304" s="88"/>
      <c r="X304" s="88"/>
      <c r="Y304" s="88"/>
      <c r="Z304" s="88"/>
      <c r="AA304" s="88"/>
      <c r="AB304" s="88"/>
      <c r="AC304" s="85"/>
      <c r="AD304" s="86"/>
      <c r="AE304" s="86"/>
      <c r="AF304" s="86"/>
      <c r="AG304" s="86"/>
      <c r="AH304" s="86"/>
      <c r="AI304" s="86"/>
      <c r="AJ304" s="86"/>
      <c r="AK304" s="86"/>
      <c r="AL304" s="86"/>
      <c r="AM304" s="86"/>
      <c r="AN304" s="86"/>
      <c r="AO304" s="86"/>
      <c r="AP304" s="86"/>
      <c r="AQ304" s="86"/>
      <c r="AR304" s="86"/>
      <c r="AS304" s="86"/>
      <c r="AT304" s="86"/>
      <c r="AU304" s="87"/>
    </row>
    <row r="305" spans="2:47" ht="23.25" customHeight="1">
      <c r="B305" s="77" t="s">
        <v>280</v>
      </c>
      <c r="C305" s="78"/>
      <c r="D305" s="78"/>
      <c r="E305" s="78"/>
      <c r="F305" s="78"/>
      <c r="G305" s="78"/>
      <c r="H305" s="78"/>
      <c r="I305" s="78"/>
      <c r="J305" s="78"/>
      <c r="K305" s="78"/>
      <c r="L305" s="78"/>
      <c r="M305" s="78"/>
      <c r="N305" s="78"/>
      <c r="O305" s="78"/>
      <c r="P305" s="78"/>
      <c r="Q305" s="78"/>
      <c r="R305" s="79"/>
      <c r="S305" s="80" t="s">
        <v>269</v>
      </c>
      <c r="T305" s="80"/>
      <c r="U305" s="80"/>
      <c r="V305" s="80"/>
      <c r="W305" s="80"/>
      <c r="X305" s="80"/>
      <c r="Y305" s="80"/>
      <c r="Z305" s="80"/>
      <c r="AA305" s="80"/>
      <c r="AB305" s="80"/>
      <c r="AC305" s="77" t="s">
        <v>281</v>
      </c>
      <c r="AD305" s="78"/>
      <c r="AE305" s="78"/>
      <c r="AF305" s="78"/>
      <c r="AG305" s="78"/>
      <c r="AH305" s="78"/>
      <c r="AI305" s="78"/>
      <c r="AJ305" s="78"/>
      <c r="AK305" s="78"/>
      <c r="AL305" s="78"/>
      <c r="AM305" s="78"/>
      <c r="AN305" s="78"/>
      <c r="AO305" s="78"/>
      <c r="AP305" s="78"/>
      <c r="AQ305" s="78"/>
      <c r="AR305" s="78"/>
      <c r="AS305" s="78"/>
      <c r="AT305" s="78"/>
      <c r="AU305" s="79"/>
    </row>
    <row r="306" spans="2:47" ht="23.25" customHeight="1">
      <c r="B306" s="77" t="s">
        <v>278</v>
      </c>
      <c r="C306" s="78"/>
      <c r="D306" s="78"/>
      <c r="E306" s="78"/>
      <c r="F306" s="78"/>
      <c r="G306" s="78"/>
      <c r="H306" s="78"/>
      <c r="I306" s="78"/>
      <c r="J306" s="78"/>
      <c r="K306" s="78"/>
      <c r="L306" s="78"/>
      <c r="M306" s="78"/>
      <c r="N306" s="78"/>
      <c r="O306" s="78"/>
      <c r="P306" s="78"/>
      <c r="Q306" s="78"/>
      <c r="R306" s="79"/>
      <c r="S306" s="80" t="s">
        <v>269</v>
      </c>
      <c r="T306" s="80"/>
      <c r="U306" s="80"/>
      <c r="V306" s="80"/>
      <c r="W306" s="80"/>
      <c r="X306" s="80"/>
      <c r="Y306" s="80"/>
      <c r="Z306" s="80"/>
      <c r="AA306" s="80"/>
      <c r="AB306" s="80"/>
      <c r="AC306" s="77" t="s">
        <v>275</v>
      </c>
      <c r="AD306" s="78"/>
      <c r="AE306" s="78"/>
      <c r="AF306" s="78"/>
      <c r="AG306" s="78"/>
      <c r="AH306" s="78"/>
      <c r="AI306" s="78"/>
      <c r="AJ306" s="78"/>
      <c r="AK306" s="78"/>
      <c r="AL306" s="78"/>
      <c r="AM306" s="78"/>
      <c r="AN306" s="78"/>
      <c r="AO306" s="78"/>
      <c r="AP306" s="78"/>
      <c r="AQ306" s="78"/>
      <c r="AR306" s="78"/>
      <c r="AS306" s="78"/>
      <c r="AT306" s="78"/>
      <c r="AU306" s="79"/>
    </row>
    <row r="307" spans="2:47" ht="23.25" customHeight="1">
      <c r="B307" s="77" t="s">
        <v>278</v>
      </c>
      <c r="C307" s="78"/>
      <c r="D307" s="78"/>
      <c r="E307" s="78"/>
      <c r="F307" s="78"/>
      <c r="G307" s="78"/>
      <c r="H307" s="78"/>
      <c r="I307" s="78"/>
      <c r="J307" s="78"/>
      <c r="K307" s="78"/>
      <c r="L307" s="78"/>
      <c r="M307" s="78"/>
      <c r="N307" s="78"/>
      <c r="O307" s="78"/>
      <c r="P307" s="78"/>
      <c r="Q307" s="78"/>
      <c r="R307" s="79"/>
      <c r="S307" s="80" t="s">
        <v>271</v>
      </c>
      <c r="T307" s="80"/>
      <c r="U307" s="80"/>
      <c r="V307" s="80"/>
      <c r="W307" s="80"/>
      <c r="X307" s="80"/>
      <c r="Y307" s="80"/>
      <c r="Z307" s="80"/>
      <c r="AA307" s="80"/>
      <c r="AB307" s="80"/>
      <c r="AC307" s="77" t="s">
        <v>282</v>
      </c>
      <c r="AD307" s="78"/>
      <c r="AE307" s="78"/>
      <c r="AF307" s="78"/>
      <c r="AG307" s="78"/>
      <c r="AH307" s="78"/>
      <c r="AI307" s="78"/>
      <c r="AJ307" s="78"/>
      <c r="AK307" s="78"/>
      <c r="AL307" s="78"/>
      <c r="AM307" s="78"/>
      <c r="AN307" s="78"/>
      <c r="AO307" s="78"/>
      <c r="AP307" s="78"/>
      <c r="AQ307" s="78"/>
      <c r="AR307" s="78"/>
      <c r="AS307" s="78"/>
      <c r="AT307" s="78"/>
      <c r="AU307" s="79"/>
    </row>
    <row r="308" spans="2:47" ht="23.25" customHeight="1">
      <c r="B308" s="77" t="s">
        <v>283</v>
      </c>
      <c r="C308" s="78"/>
      <c r="D308" s="78"/>
      <c r="E308" s="78"/>
      <c r="F308" s="78"/>
      <c r="G308" s="78"/>
      <c r="H308" s="78"/>
      <c r="I308" s="78"/>
      <c r="J308" s="78"/>
      <c r="K308" s="78"/>
      <c r="L308" s="78"/>
      <c r="M308" s="78"/>
      <c r="N308" s="78"/>
      <c r="O308" s="78"/>
      <c r="P308" s="78"/>
      <c r="Q308" s="78"/>
      <c r="R308" s="79"/>
      <c r="S308" s="80" t="s">
        <v>271</v>
      </c>
      <c r="T308" s="80"/>
      <c r="U308" s="80"/>
      <c r="V308" s="80"/>
      <c r="W308" s="80"/>
      <c r="X308" s="80"/>
      <c r="Y308" s="80"/>
      <c r="Z308" s="80"/>
      <c r="AA308" s="80"/>
      <c r="AB308" s="80"/>
      <c r="AC308" s="77" t="s">
        <v>284</v>
      </c>
      <c r="AD308" s="78"/>
      <c r="AE308" s="78"/>
      <c r="AF308" s="78"/>
      <c r="AG308" s="78"/>
      <c r="AH308" s="78"/>
      <c r="AI308" s="78"/>
      <c r="AJ308" s="78"/>
      <c r="AK308" s="78"/>
      <c r="AL308" s="78"/>
      <c r="AM308" s="78"/>
      <c r="AN308" s="78"/>
      <c r="AO308" s="78"/>
      <c r="AP308" s="78"/>
      <c r="AQ308" s="78"/>
      <c r="AR308" s="78"/>
      <c r="AS308" s="78"/>
      <c r="AT308" s="78"/>
      <c r="AU308" s="79"/>
    </row>
    <row r="309" spans="2:47" ht="23.25" customHeight="1" thickBot="1">
      <c r="B309" s="9"/>
      <c r="C309" s="9"/>
      <c r="D309" s="9"/>
      <c r="E309" s="9"/>
      <c r="F309" s="9"/>
      <c r="G309" s="9"/>
      <c r="H309" s="9"/>
      <c r="I309" s="9"/>
      <c r="J309" s="9"/>
      <c r="K309" s="9"/>
      <c r="L309" s="9"/>
      <c r="M309" s="9"/>
      <c r="N309" s="9"/>
      <c r="O309" s="9"/>
      <c r="P309" s="9"/>
      <c r="Q309" s="9"/>
      <c r="R309" s="9"/>
      <c r="S309" s="4"/>
      <c r="T309" s="4"/>
      <c r="U309" s="4"/>
      <c r="V309" s="4"/>
      <c r="W309" s="4"/>
      <c r="X309" s="4"/>
      <c r="Y309" s="4"/>
      <c r="Z309" s="4"/>
      <c r="AA309" s="4"/>
      <c r="AB309" s="4"/>
      <c r="AC309" s="9"/>
      <c r="AD309" s="9"/>
      <c r="AE309" s="9"/>
      <c r="AF309" s="9"/>
      <c r="AG309" s="9"/>
      <c r="AH309" s="9"/>
      <c r="AI309" s="9"/>
      <c r="AJ309" s="9"/>
      <c r="AK309" s="9"/>
      <c r="AL309" s="9"/>
      <c r="AM309" s="9"/>
      <c r="AN309" s="9"/>
      <c r="AO309" s="9"/>
      <c r="AP309" s="9"/>
      <c r="AQ309" s="9"/>
      <c r="AR309" s="9"/>
      <c r="AS309" s="9"/>
      <c r="AT309" s="9"/>
      <c r="AU309" s="9"/>
    </row>
    <row r="310" spans="2:47" ht="24.75" customHeight="1" thickBot="1" thickTop="1">
      <c r="B310" s="104" t="s">
        <v>276</v>
      </c>
      <c r="C310" s="105"/>
      <c r="D310" s="105"/>
      <c r="E310" s="105"/>
      <c r="F310" s="105"/>
      <c r="G310" s="105"/>
      <c r="H310" s="105"/>
      <c r="I310" s="105"/>
      <c r="J310" s="105"/>
      <c r="K310" s="105"/>
      <c r="L310" s="105"/>
      <c r="M310" s="105"/>
      <c r="N310" s="105"/>
      <c r="O310" s="105"/>
      <c r="P310" s="105"/>
      <c r="Q310" s="105"/>
      <c r="R310" s="105"/>
      <c r="S310" s="105"/>
      <c r="T310" s="105"/>
      <c r="U310" s="105"/>
      <c r="V310" s="105"/>
      <c r="W310" s="105"/>
      <c r="X310" s="105"/>
      <c r="Y310" s="105"/>
      <c r="Z310" s="105"/>
      <c r="AA310" s="105"/>
      <c r="AB310" s="105"/>
      <c r="AC310" s="105"/>
      <c r="AD310" s="105"/>
      <c r="AE310" s="105"/>
      <c r="AF310" s="105"/>
      <c r="AG310" s="105"/>
      <c r="AH310" s="105"/>
      <c r="AI310" s="105"/>
      <c r="AJ310" s="105"/>
      <c r="AK310" s="105"/>
      <c r="AL310" s="105"/>
      <c r="AM310" s="105"/>
      <c r="AN310" s="105"/>
      <c r="AO310" s="105"/>
      <c r="AP310" s="105"/>
      <c r="AQ310" s="105"/>
      <c r="AR310" s="105"/>
      <c r="AS310" s="105"/>
      <c r="AT310" s="105"/>
      <c r="AU310" s="106"/>
    </row>
    <row r="311" ht="15" customHeight="1" thickTop="1"/>
    <row r="312" spans="2:47" ht="15" customHeight="1">
      <c r="B312" s="61" t="s">
        <v>75</v>
      </c>
      <c r="C312" s="62" t="s">
        <v>166</v>
      </c>
      <c r="D312" s="36"/>
      <c r="E312" s="36"/>
      <c r="F312" s="36"/>
      <c r="G312" s="36"/>
      <c r="H312" s="36"/>
      <c r="I312" s="36"/>
      <c r="J312" s="36"/>
      <c r="K312" s="36"/>
      <c r="L312" s="36"/>
      <c r="AO312" s="81" t="s">
        <v>86</v>
      </c>
      <c r="AP312" s="81"/>
      <c r="AQ312" s="81"/>
      <c r="AR312" s="81"/>
      <c r="AS312" s="81"/>
      <c r="AT312" s="81"/>
      <c r="AU312" s="81"/>
    </row>
    <row r="313" spans="2:47" ht="6" customHeight="1">
      <c r="B313" s="54"/>
      <c r="C313" s="55"/>
      <c r="AO313" s="31"/>
      <c r="AP313" s="31"/>
      <c r="AQ313" s="31"/>
      <c r="AR313" s="31"/>
      <c r="AS313" s="31"/>
      <c r="AT313" s="31"/>
      <c r="AU313" s="31"/>
    </row>
    <row r="314" spans="2:47" ht="15" customHeight="1">
      <c r="B314" s="82"/>
      <c r="C314" s="83"/>
      <c r="D314" s="83"/>
      <c r="E314" s="83"/>
      <c r="F314" s="83"/>
      <c r="G314" s="83"/>
      <c r="H314" s="83"/>
      <c r="I314" s="83"/>
      <c r="J314" s="83"/>
      <c r="K314" s="83"/>
      <c r="L314" s="83"/>
      <c r="M314" s="83"/>
      <c r="N314" s="83"/>
      <c r="O314" s="84"/>
      <c r="P314" s="82" t="s">
        <v>14</v>
      </c>
      <c r="Q314" s="83"/>
      <c r="R314" s="83"/>
      <c r="S314" s="83"/>
      <c r="T314" s="83"/>
      <c r="U314" s="83"/>
      <c r="V314" s="83"/>
      <c r="W314" s="83"/>
      <c r="X314" s="83"/>
      <c r="Y314" s="84"/>
      <c r="Z314" s="133" t="s">
        <v>9</v>
      </c>
      <c r="AA314" s="134"/>
      <c r="AB314" s="134"/>
      <c r="AC314" s="134"/>
      <c r="AD314" s="134"/>
      <c r="AE314" s="134"/>
      <c r="AF314" s="134"/>
      <c r="AG314" s="134"/>
      <c r="AH314" s="134"/>
      <c r="AI314" s="134"/>
      <c r="AJ314" s="135"/>
      <c r="AK314" s="133" t="s">
        <v>60</v>
      </c>
      <c r="AL314" s="134"/>
      <c r="AM314" s="134"/>
      <c r="AN314" s="134"/>
      <c r="AO314" s="134"/>
      <c r="AP314" s="134"/>
      <c r="AQ314" s="134"/>
      <c r="AR314" s="134"/>
      <c r="AS314" s="134"/>
      <c r="AT314" s="134"/>
      <c r="AU314" s="135"/>
    </row>
    <row r="315" spans="2:47" ht="15" customHeight="1">
      <c r="B315" s="85"/>
      <c r="C315" s="86"/>
      <c r="D315" s="86"/>
      <c r="E315" s="86"/>
      <c r="F315" s="86"/>
      <c r="G315" s="86"/>
      <c r="H315" s="86"/>
      <c r="I315" s="86"/>
      <c r="J315" s="86"/>
      <c r="K315" s="86"/>
      <c r="L315" s="86"/>
      <c r="M315" s="86"/>
      <c r="N315" s="86"/>
      <c r="O315" s="87"/>
      <c r="P315" s="85"/>
      <c r="Q315" s="86"/>
      <c r="R315" s="86"/>
      <c r="S315" s="86"/>
      <c r="T315" s="86"/>
      <c r="U315" s="86"/>
      <c r="V315" s="86"/>
      <c r="W315" s="86"/>
      <c r="X315" s="86"/>
      <c r="Y315" s="87"/>
      <c r="Z315" s="133" t="s">
        <v>61</v>
      </c>
      <c r="AA315" s="134"/>
      <c r="AB315" s="134"/>
      <c r="AC315" s="134"/>
      <c r="AD315" s="134"/>
      <c r="AE315" s="135"/>
      <c r="AF315" s="133" t="s">
        <v>62</v>
      </c>
      <c r="AG315" s="134"/>
      <c r="AH315" s="134"/>
      <c r="AI315" s="134"/>
      <c r="AJ315" s="135"/>
      <c r="AK315" s="133" t="s">
        <v>61</v>
      </c>
      <c r="AL315" s="134"/>
      <c r="AM315" s="134"/>
      <c r="AN315" s="134"/>
      <c r="AO315" s="134"/>
      <c r="AP315" s="135"/>
      <c r="AQ315" s="133" t="s">
        <v>62</v>
      </c>
      <c r="AR315" s="134"/>
      <c r="AS315" s="134"/>
      <c r="AT315" s="134"/>
      <c r="AU315" s="135"/>
    </row>
    <row r="316" spans="2:47" ht="15" customHeight="1">
      <c r="B316" s="172" t="s">
        <v>182</v>
      </c>
      <c r="C316" s="173"/>
      <c r="D316" s="173"/>
      <c r="E316" s="173"/>
      <c r="F316" s="173"/>
      <c r="G316" s="173"/>
      <c r="H316" s="173"/>
      <c r="I316" s="173"/>
      <c r="J316" s="173"/>
      <c r="K316" s="173"/>
      <c r="L316" s="173"/>
      <c r="M316" s="173"/>
      <c r="N316" s="173"/>
      <c r="O316" s="174"/>
      <c r="P316" s="152" t="s">
        <v>133</v>
      </c>
      <c r="Q316" s="153"/>
      <c r="R316" s="153"/>
      <c r="S316" s="153"/>
      <c r="T316" s="153"/>
      <c r="U316" s="153"/>
      <c r="V316" s="153"/>
      <c r="W316" s="153"/>
      <c r="X316" s="153"/>
      <c r="Y316" s="154"/>
      <c r="Z316" s="100">
        <v>0</v>
      </c>
      <c r="AA316" s="101"/>
      <c r="AB316" s="101"/>
      <c r="AC316" s="101"/>
      <c r="AD316" s="101"/>
      <c r="AE316" s="102"/>
      <c r="AF316" s="130">
        <v>0</v>
      </c>
      <c r="AG316" s="131"/>
      <c r="AH316" s="131"/>
      <c r="AI316" s="131"/>
      <c r="AJ316" s="132"/>
      <c r="AK316" s="100">
        <v>0</v>
      </c>
      <c r="AL316" s="101"/>
      <c r="AM316" s="101"/>
      <c r="AN316" s="101"/>
      <c r="AO316" s="101"/>
      <c r="AP316" s="102"/>
      <c r="AQ316" s="136">
        <v>0</v>
      </c>
      <c r="AR316" s="137"/>
      <c r="AS316" s="137"/>
      <c r="AT316" s="137"/>
      <c r="AU316" s="138"/>
    </row>
    <row r="317" spans="2:47" ht="15" customHeight="1">
      <c r="B317" s="175"/>
      <c r="C317" s="176"/>
      <c r="D317" s="176"/>
      <c r="E317" s="176"/>
      <c r="F317" s="176"/>
      <c r="G317" s="176"/>
      <c r="H317" s="176"/>
      <c r="I317" s="176"/>
      <c r="J317" s="176"/>
      <c r="K317" s="176"/>
      <c r="L317" s="176"/>
      <c r="M317" s="176"/>
      <c r="N317" s="176"/>
      <c r="O317" s="177"/>
      <c r="P317" s="152" t="s">
        <v>134</v>
      </c>
      <c r="Q317" s="153"/>
      <c r="R317" s="153"/>
      <c r="S317" s="153"/>
      <c r="T317" s="153"/>
      <c r="U317" s="153"/>
      <c r="V317" s="153"/>
      <c r="W317" s="153"/>
      <c r="X317" s="153"/>
      <c r="Y317" s="154"/>
      <c r="Z317" s="100">
        <v>0</v>
      </c>
      <c r="AA317" s="101"/>
      <c r="AB317" s="101"/>
      <c r="AC317" s="101"/>
      <c r="AD317" s="101"/>
      <c r="AE317" s="102"/>
      <c r="AF317" s="130">
        <v>0</v>
      </c>
      <c r="AG317" s="131"/>
      <c r="AH317" s="131"/>
      <c r="AI317" s="131"/>
      <c r="AJ317" s="132"/>
      <c r="AK317" s="100">
        <v>0</v>
      </c>
      <c r="AL317" s="101"/>
      <c r="AM317" s="101"/>
      <c r="AN317" s="101"/>
      <c r="AO317" s="101"/>
      <c r="AP317" s="102"/>
      <c r="AQ317" s="136">
        <v>0</v>
      </c>
      <c r="AR317" s="137"/>
      <c r="AS317" s="137"/>
      <c r="AT317" s="137"/>
      <c r="AU317" s="138"/>
    </row>
    <row r="318" spans="2:47" ht="15" customHeight="1">
      <c r="B318" s="175"/>
      <c r="C318" s="176"/>
      <c r="D318" s="176"/>
      <c r="E318" s="176"/>
      <c r="F318" s="176"/>
      <c r="G318" s="176"/>
      <c r="H318" s="176"/>
      <c r="I318" s="176"/>
      <c r="J318" s="176"/>
      <c r="K318" s="176"/>
      <c r="L318" s="176"/>
      <c r="M318" s="176"/>
      <c r="N318" s="176"/>
      <c r="O318" s="177"/>
      <c r="P318" s="152" t="s">
        <v>135</v>
      </c>
      <c r="Q318" s="153"/>
      <c r="R318" s="153"/>
      <c r="S318" s="153"/>
      <c r="T318" s="153"/>
      <c r="U318" s="153"/>
      <c r="V318" s="153"/>
      <c r="W318" s="153"/>
      <c r="X318" s="153"/>
      <c r="Y318" s="154"/>
      <c r="Z318" s="100">
        <v>0</v>
      </c>
      <c r="AA318" s="101"/>
      <c r="AB318" s="101"/>
      <c r="AC318" s="101"/>
      <c r="AD318" s="101"/>
      <c r="AE318" s="102"/>
      <c r="AF318" s="130">
        <v>0</v>
      </c>
      <c r="AG318" s="131"/>
      <c r="AH318" s="131"/>
      <c r="AI318" s="131"/>
      <c r="AJ318" s="132"/>
      <c r="AK318" s="100">
        <v>0</v>
      </c>
      <c r="AL318" s="101"/>
      <c r="AM318" s="101"/>
      <c r="AN318" s="101"/>
      <c r="AO318" s="101"/>
      <c r="AP318" s="102"/>
      <c r="AQ318" s="136">
        <v>0</v>
      </c>
      <c r="AR318" s="137"/>
      <c r="AS318" s="137"/>
      <c r="AT318" s="137"/>
      <c r="AU318" s="138"/>
    </row>
    <row r="319" spans="2:47" ht="15" customHeight="1">
      <c r="B319" s="175"/>
      <c r="C319" s="176"/>
      <c r="D319" s="176"/>
      <c r="E319" s="176"/>
      <c r="F319" s="176"/>
      <c r="G319" s="176"/>
      <c r="H319" s="176"/>
      <c r="I319" s="176"/>
      <c r="J319" s="176"/>
      <c r="K319" s="176"/>
      <c r="L319" s="176"/>
      <c r="M319" s="176"/>
      <c r="N319" s="176"/>
      <c r="O319" s="177"/>
      <c r="P319" s="152" t="s">
        <v>17</v>
      </c>
      <c r="Q319" s="153"/>
      <c r="R319" s="153"/>
      <c r="S319" s="153"/>
      <c r="T319" s="153"/>
      <c r="U319" s="153"/>
      <c r="V319" s="153"/>
      <c r="W319" s="153"/>
      <c r="X319" s="153"/>
      <c r="Y319" s="154"/>
      <c r="Z319" s="100">
        <v>0</v>
      </c>
      <c r="AA319" s="101"/>
      <c r="AB319" s="101"/>
      <c r="AC319" s="101"/>
      <c r="AD319" s="101"/>
      <c r="AE319" s="102"/>
      <c r="AF319" s="130">
        <v>0</v>
      </c>
      <c r="AG319" s="131"/>
      <c r="AH319" s="131"/>
      <c r="AI319" s="131"/>
      <c r="AJ319" s="132"/>
      <c r="AK319" s="100">
        <v>0</v>
      </c>
      <c r="AL319" s="101"/>
      <c r="AM319" s="101"/>
      <c r="AN319" s="101"/>
      <c r="AO319" s="101"/>
      <c r="AP319" s="102"/>
      <c r="AQ319" s="136">
        <v>0</v>
      </c>
      <c r="AR319" s="137"/>
      <c r="AS319" s="137"/>
      <c r="AT319" s="137"/>
      <c r="AU319" s="138"/>
    </row>
    <row r="320" spans="2:47" ht="15" customHeight="1" thickBot="1">
      <c r="B320" s="175"/>
      <c r="C320" s="176"/>
      <c r="D320" s="176"/>
      <c r="E320" s="176"/>
      <c r="F320" s="176"/>
      <c r="G320" s="176"/>
      <c r="H320" s="176"/>
      <c r="I320" s="176"/>
      <c r="J320" s="176"/>
      <c r="K320" s="176"/>
      <c r="L320" s="176"/>
      <c r="M320" s="176"/>
      <c r="N320" s="176"/>
      <c r="O320" s="177"/>
      <c r="P320" s="169" t="s">
        <v>63</v>
      </c>
      <c r="Q320" s="170"/>
      <c r="R320" s="170"/>
      <c r="S320" s="170"/>
      <c r="T320" s="170"/>
      <c r="U320" s="170"/>
      <c r="V320" s="170"/>
      <c r="W320" s="170"/>
      <c r="X320" s="170"/>
      <c r="Y320" s="171"/>
      <c r="Z320" s="166">
        <f>SUM(Z316:AE319)</f>
        <v>0</v>
      </c>
      <c r="AA320" s="167"/>
      <c r="AB320" s="167"/>
      <c r="AC320" s="167"/>
      <c r="AD320" s="167"/>
      <c r="AE320" s="168"/>
      <c r="AF320" s="163">
        <v>0</v>
      </c>
      <c r="AG320" s="164"/>
      <c r="AH320" s="164"/>
      <c r="AI320" s="164"/>
      <c r="AJ320" s="165"/>
      <c r="AK320" s="166">
        <f>SUM(AK316:AP319)</f>
        <v>0</v>
      </c>
      <c r="AL320" s="167"/>
      <c r="AM320" s="167"/>
      <c r="AN320" s="167"/>
      <c r="AO320" s="167"/>
      <c r="AP320" s="168"/>
      <c r="AQ320" s="257">
        <v>0</v>
      </c>
      <c r="AR320" s="258"/>
      <c r="AS320" s="258"/>
      <c r="AT320" s="258"/>
      <c r="AU320" s="259"/>
    </row>
    <row r="321" spans="2:47" ht="15" customHeight="1" thickTop="1">
      <c r="B321" s="175"/>
      <c r="C321" s="176"/>
      <c r="D321" s="176"/>
      <c r="E321" s="176"/>
      <c r="F321" s="176"/>
      <c r="G321" s="176"/>
      <c r="H321" s="176"/>
      <c r="I321" s="176"/>
      <c r="J321" s="176"/>
      <c r="K321" s="176"/>
      <c r="L321" s="176"/>
      <c r="M321" s="176"/>
      <c r="N321" s="176"/>
      <c r="O321" s="177"/>
      <c r="P321" s="182" t="s">
        <v>92</v>
      </c>
      <c r="Q321" s="183"/>
      <c r="R321" s="183"/>
      <c r="S321" s="183"/>
      <c r="T321" s="183"/>
      <c r="U321" s="183"/>
      <c r="V321" s="183"/>
      <c r="W321" s="183"/>
      <c r="X321" s="183"/>
      <c r="Y321" s="184"/>
      <c r="Z321" s="237">
        <v>1.93391</v>
      </c>
      <c r="AA321" s="238"/>
      <c r="AB321" s="238"/>
      <c r="AC321" s="238"/>
      <c r="AD321" s="238"/>
      <c r="AE321" s="239"/>
      <c r="AF321" s="208">
        <v>0.0203174746631341</v>
      </c>
      <c r="AG321" s="209"/>
      <c r="AH321" s="209"/>
      <c r="AI321" s="209"/>
      <c r="AJ321" s="210"/>
      <c r="AK321" s="237">
        <v>1.237738</v>
      </c>
      <c r="AL321" s="238"/>
      <c r="AM321" s="238"/>
      <c r="AN321" s="238"/>
      <c r="AO321" s="238"/>
      <c r="AP321" s="239"/>
      <c r="AQ321" s="155">
        <v>0.0134987197439813</v>
      </c>
      <c r="AR321" s="156"/>
      <c r="AS321" s="156"/>
      <c r="AT321" s="156"/>
      <c r="AU321" s="157"/>
    </row>
    <row r="322" spans="2:47" ht="15" customHeight="1">
      <c r="B322" s="175"/>
      <c r="C322" s="176"/>
      <c r="D322" s="176"/>
      <c r="E322" s="176"/>
      <c r="F322" s="176"/>
      <c r="G322" s="176"/>
      <c r="H322" s="176"/>
      <c r="I322" s="176"/>
      <c r="J322" s="176"/>
      <c r="K322" s="176"/>
      <c r="L322" s="176"/>
      <c r="M322" s="176"/>
      <c r="N322" s="176"/>
      <c r="O322" s="177"/>
      <c r="P322" s="139" t="s">
        <v>164</v>
      </c>
      <c r="Q322" s="140"/>
      <c r="R322" s="141"/>
      <c r="S322" s="152" t="s">
        <v>163</v>
      </c>
      <c r="T322" s="153"/>
      <c r="U322" s="153"/>
      <c r="V322" s="153"/>
      <c r="W322" s="153"/>
      <c r="X322" s="153"/>
      <c r="Y322" s="154"/>
      <c r="Z322" s="100">
        <v>5.269144</v>
      </c>
      <c r="AA322" s="101"/>
      <c r="AB322" s="101"/>
      <c r="AC322" s="101"/>
      <c r="AD322" s="101"/>
      <c r="AE322" s="102"/>
      <c r="AF322" s="130">
        <v>0.0553571260898414</v>
      </c>
      <c r="AG322" s="131"/>
      <c r="AH322" s="131"/>
      <c r="AI322" s="131"/>
      <c r="AJ322" s="132"/>
      <c r="AK322" s="100">
        <v>3.0105</v>
      </c>
      <c r="AL322" s="101"/>
      <c r="AM322" s="101"/>
      <c r="AN322" s="101"/>
      <c r="AO322" s="101"/>
      <c r="AP322" s="102"/>
      <c r="AQ322" s="136">
        <v>0.0328323892368625</v>
      </c>
      <c r="AR322" s="137"/>
      <c r="AS322" s="137"/>
      <c r="AT322" s="137"/>
      <c r="AU322" s="138"/>
    </row>
    <row r="323" spans="2:47" ht="30" customHeight="1">
      <c r="B323" s="175"/>
      <c r="C323" s="176"/>
      <c r="D323" s="176"/>
      <c r="E323" s="176"/>
      <c r="F323" s="176"/>
      <c r="G323" s="176"/>
      <c r="H323" s="176"/>
      <c r="I323" s="176"/>
      <c r="J323" s="176"/>
      <c r="K323" s="176"/>
      <c r="L323" s="176"/>
      <c r="M323" s="176"/>
      <c r="N323" s="176"/>
      <c r="O323" s="177"/>
      <c r="P323" s="301"/>
      <c r="Q323" s="302"/>
      <c r="R323" s="303"/>
      <c r="S323" s="109" t="s">
        <v>165</v>
      </c>
      <c r="T323" s="153"/>
      <c r="U323" s="153"/>
      <c r="V323" s="153"/>
      <c r="W323" s="153"/>
      <c r="X323" s="153"/>
      <c r="Y323" s="154"/>
      <c r="Z323" s="100">
        <v>0</v>
      </c>
      <c r="AA323" s="101"/>
      <c r="AB323" s="101"/>
      <c r="AC323" s="101"/>
      <c r="AD323" s="101"/>
      <c r="AE323" s="102"/>
      <c r="AF323" s="130">
        <v>0</v>
      </c>
      <c r="AG323" s="131"/>
      <c r="AH323" s="131"/>
      <c r="AI323" s="131"/>
      <c r="AJ323" s="132"/>
      <c r="AK323" s="100">
        <v>0</v>
      </c>
      <c r="AL323" s="101"/>
      <c r="AM323" s="101"/>
      <c r="AN323" s="101"/>
      <c r="AO323" s="101"/>
      <c r="AP323" s="102"/>
      <c r="AQ323" s="130">
        <v>0</v>
      </c>
      <c r="AR323" s="131"/>
      <c r="AS323" s="131"/>
      <c r="AT323" s="131"/>
      <c r="AU323" s="132"/>
    </row>
    <row r="324" spans="2:47" ht="15" customHeight="1">
      <c r="B324" s="175"/>
      <c r="C324" s="176"/>
      <c r="D324" s="176"/>
      <c r="E324" s="176"/>
      <c r="F324" s="176"/>
      <c r="G324" s="176"/>
      <c r="H324" s="176"/>
      <c r="I324" s="176"/>
      <c r="J324" s="176"/>
      <c r="K324" s="176"/>
      <c r="L324" s="176"/>
      <c r="M324" s="176"/>
      <c r="N324" s="176"/>
      <c r="O324" s="177"/>
      <c r="P324" s="304"/>
      <c r="Q324" s="305"/>
      <c r="R324" s="306"/>
      <c r="S324" s="152" t="s">
        <v>167</v>
      </c>
      <c r="T324" s="153"/>
      <c r="U324" s="153"/>
      <c r="V324" s="153"/>
      <c r="W324" s="153"/>
      <c r="X324" s="153"/>
      <c r="Y324" s="154"/>
      <c r="Z324" s="100">
        <f>Z322+Z323</f>
        <v>5.269144</v>
      </c>
      <c r="AA324" s="101"/>
      <c r="AB324" s="101"/>
      <c r="AC324" s="101"/>
      <c r="AD324" s="101"/>
      <c r="AE324" s="102"/>
      <c r="AF324" s="130">
        <f>AF322+AF323</f>
        <v>0.0553571260898414</v>
      </c>
      <c r="AG324" s="131"/>
      <c r="AH324" s="131"/>
      <c r="AI324" s="131"/>
      <c r="AJ324" s="132"/>
      <c r="AK324" s="100">
        <f>AK322+AK323</f>
        <v>3.0105</v>
      </c>
      <c r="AL324" s="101"/>
      <c r="AM324" s="101"/>
      <c r="AN324" s="101"/>
      <c r="AO324" s="101"/>
      <c r="AP324" s="102"/>
      <c r="AQ324" s="136">
        <f>AQ322+AQ323</f>
        <v>0.0328323892368625</v>
      </c>
      <c r="AR324" s="137"/>
      <c r="AS324" s="137"/>
      <c r="AT324" s="137"/>
      <c r="AU324" s="138"/>
    </row>
    <row r="325" spans="2:47" ht="15" customHeight="1">
      <c r="B325" s="178"/>
      <c r="C325" s="179"/>
      <c r="D325" s="179"/>
      <c r="E325" s="179"/>
      <c r="F325" s="179"/>
      <c r="G325" s="179"/>
      <c r="H325" s="179"/>
      <c r="I325" s="179"/>
      <c r="J325" s="179"/>
      <c r="K325" s="179"/>
      <c r="L325" s="179"/>
      <c r="M325" s="179"/>
      <c r="N325" s="179"/>
      <c r="O325" s="180"/>
      <c r="P325" s="77" t="s">
        <v>162</v>
      </c>
      <c r="Q325" s="78"/>
      <c r="R325" s="78"/>
      <c r="S325" s="78"/>
      <c r="T325" s="78"/>
      <c r="U325" s="78"/>
      <c r="V325" s="78"/>
      <c r="W325" s="78"/>
      <c r="X325" s="78"/>
      <c r="Y325" s="79"/>
      <c r="Z325" s="100">
        <v>7.656366</v>
      </c>
      <c r="AA325" s="101"/>
      <c r="AB325" s="101"/>
      <c r="AC325" s="101"/>
      <c r="AD325" s="101"/>
      <c r="AE325" s="102"/>
      <c r="AF325" s="130">
        <v>0.0804370535426579</v>
      </c>
      <c r="AG325" s="131"/>
      <c r="AH325" s="131"/>
      <c r="AI325" s="131"/>
      <c r="AJ325" s="132"/>
      <c r="AK325" s="100">
        <v>5.639182</v>
      </c>
      <c r="AL325" s="101"/>
      <c r="AM325" s="101"/>
      <c r="AN325" s="101"/>
      <c r="AO325" s="101"/>
      <c r="AP325" s="102"/>
      <c r="AQ325" s="136">
        <v>0.0615006870624509</v>
      </c>
      <c r="AR325" s="137"/>
      <c r="AS325" s="137"/>
      <c r="AT325" s="137"/>
      <c r="AU325" s="138"/>
    </row>
    <row r="326" spans="2:47" ht="15" customHeight="1">
      <c r="B326" s="172" t="s">
        <v>183</v>
      </c>
      <c r="C326" s="173"/>
      <c r="D326" s="173"/>
      <c r="E326" s="173"/>
      <c r="F326" s="173"/>
      <c r="G326" s="173"/>
      <c r="H326" s="173"/>
      <c r="I326" s="173"/>
      <c r="J326" s="173"/>
      <c r="K326" s="173"/>
      <c r="L326" s="173"/>
      <c r="M326" s="173"/>
      <c r="N326" s="173"/>
      <c r="O326" s="174"/>
      <c r="P326" s="152" t="s">
        <v>114</v>
      </c>
      <c r="Q326" s="153"/>
      <c r="R326" s="153"/>
      <c r="S326" s="153"/>
      <c r="T326" s="153"/>
      <c r="U326" s="153"/>
      <c r="V326" s="153"/>
      <c r="W326" s="153"/>
      <c r="X326" s="153"/>
      <c r="Y326" s="154"/>
      <c r="Z326" s="100">
        <v>14.740073</v>
      </c>
      <c r="AA326" s="101"/>
      <c r="AB326" s="101"/>
      <c r="AC326" s="101"/>
      <c r="AD326" s="101"/>
      <c r="AE326" s="102"/>
      <c r="AF326" s="130">
        <v>0.162059779932203</v>
      </c>
      <c r="AG326" s="131"/>
      <c r="AH326" s="131"/>
      <c r="AI326" s="131"/>
      <c r="AJ326" s="132"/>
      <c r="AK326" s="100">
        <v>14.379869</v>
      </c>
      <c r="AL326" s="101"/>
      <c r="AM326" s="101"/>
      <c r="AN326" s="101"/>
      <c r="AO326" s="101"/>
      <c r="AP326" s="102"/>
      <c r="AQ326" s="136">
        <v>0.163840606753954</v>
      </c>
      <c r="AR326" s="137"/>
      <c r="AS326" s="137"/>
      <c r="AT326" s="137"/>
      <c r="AU326" s="138"/>
    </row>
    <row r="327" spans="2:47" ht="15" customHeight="1">
      <c r="B327" s="175"/>
      <c r="C327" s="176"/>
      <c r="D327" s="176"/>
      <c r="E327" s="176"/>
      <c r="F327" s="176"/>
      <c r="G327" s="176"/>
      <c r="H327" s="176"/>
      <c r="I327" s="176"/>
      <c r="J327" s="176"/>
      <c r="K327" s="176"/>
      <c r="L327" s="176"/>
      <c r="M327" s="176"/>
      <c r="N327" s="176"/>
      <c r="O327" s="177"/>
      <c r="P327" s="152" t="s">
        <v>134</v>
      </c>
      <c r="Q327" s="153"/>
      <c r="R327" s="153"/>
      <c r="S327" s="153"/>
      <c r="T327" s="153"/>
      <c r="U327" s="153"/>
      <c r="V327" s="153"/>
      <c r="W327" s="153"/>
      <c r="X327" s="153"/>
      <c r="Y327" s="154"/>
      <c r="Z327" s="100">
        <v>11.228494</v>
      </c>
      <c r="AA327" s="101"/>
      <c r="AB327" s="101"/>
      <c r="AC327" s="101"/>
      <c r="AD327" s="101"/>
      <c r="AE327" s="102"/>
      <c r="AF327" s="130">
        <v>0.12345171334023</v>
      </c>
      <c r="AG327" s="131"/>
      <c r="AH327" s="131"/>
      <c r="AI327" s="131"/>
      <c r="AJ327" s="132"/>
      <c r="AK327" s="100">
        <v>10.95018</v>
      </c>
      <c r="AL327" s="101"/>
      <c r="AM327" s="101"/>
      <c r="AN327" s="101"/>
      <c r="AO327" s="101"/>
      <c r="AP327" s="102"/>
      <c r="AQ327" s="136">
        <v>0.124763593831419</v>
      </c>
      <c r="AR327" s="137"/>
      <c r="AS327" s="137"/>
      <c r="AT327" s="137"/>
      <c r="AU327" s="138"/>
    </row>
    <row r="328" spans="2:47" ht="15" customHeight="1">
      <c r="B328" s="175"/>
      <c r="C328" s="176"/>
      <c r="D328" s="176"/>
      <c r="E328" s="176"/>
      <c r="F328" s="176"/>
      <c r="G328" s="176"/>
      <c r="H328" s="176"/>
      <c r="I328" s="176"/>
      <c r="J328" s="176"/>
      <c r="K328" s="176"/>
      <c r="L328" s="176"/>
      <c r="M328" s="176"/>
      <c r="N328" s="176"/>
      <c r="O328" s="177"/>
      <c r="P328" s="152" t="s">
        <v>135</v>
      </c>
      <c r="Q328" s="153"/>
      <c r="R328" s="153"/>
      <c r="S328" s="153"/>
      <c r="T328" s="153"/>
      <c r="U328" s="153"/>
      <c r="V328" s="153"/>
      <c r="W328" s="153"/>
      <c r="X328" s="153"/>
      <c r="Y328" s="154"/>
      <c r="Z328" s="100">
        <v>0.680269</v>
      </c>
      <c r="AA328" s="101"/>
      <c r="AB328" s="101"/>
      <c r="AC328" s="101"/>
      <c r="AD328" s="101"/>
      <c r="AE328" s="102"/>
      <c r="AF328" s="130">
        <v>0.00747921970499737</v>
      </c>
      <c r="AG328" s="131"/>
      <c r="AH328" s="131"/>
      <c r="AI328" s="131"/>
      <c r="AJ328" s="132"/>
      <c r="AK328" s="100">
        <v>0.663642</v>
      </c>
      <c r="AL328" s="101"/>
      <c r="AM328" s="101"/>
      <c r="AN328" s="101"/>
      <c r="AO328" s="101"/>
      <c r="AP328" s="102"/>
      <c r="AQ328" s="136">
        <v>0.00756136985304993</v>
      </c>
      <c r="AR328" s="137"/>
      <c r="AS328" s="137"/>
      <c r="AT328" s="137"/>
      <c r="AU328" s="138"/>
    </row>
    <row r="329" spans="2:47" ht="15" customHeight="1">
      <c r="B329" s="175"/>
      <c r="C329" s="176"/>
      <c r="D329" s="176"/>
      <c r="E329" s="176"/>
      <c r="F329" s="176"/>
      <c r="G329" s="176"/>
      <c r="H329" s="176"/>
      <c r="I329" s="176"/>
      <c r="J329" s="176"/>
      <c r="K329" s="176"/>
      <c r="L329" s="176"/>
      <c r="M329" s="176"/>
      <c r="N329" s="176"/>
      <c r="O329" s="177"/>
      <c r="P329" s="152" t="s">
        <v>17</v>
      </c>
      <c r="Q329" s="153"/>
      <c r="R329" s="153"/>
      <c r="S329" s="153"/>
      <c r="T329" s="153"/>
      <c r="U329" s="153"/>
      <c r="V329" s="153"/>
      <c r="W329" s="153"/>
      <c r="X329" s="153"/>
      <c r="Y329" s="154"/>
      <c r="Z329" s="100">
        <v>1.360582</v>
      </c>
      <c r="AA329" s="101"/>
      <c r="AB329" s="101"/>
      <c r="AC329" s="101"/>
      <c r="AD329" s="101"/>
      <c r="AE329" s="102"/>
      <c r="AF329" s="130">
        <v>0.014958923168136</v>
      </c>
      <c r="AG329" s="131"/>
      <c r="AH329" s="131"/>
      <c r="AI329" s="131"/>
      <c r="AJ329" s="132"/>
      <c r="AK329" s="100">
        <v>1.327331</v>
      </c>
      <c r="AL329" s="101"/>
      <c r="AM329" s="101"/>
      <c r="AN329" s="101"/>
      <c r="AO329" s="101"/>
      <c r="AP329" s="102"/>
      <c r="AQ329" s="136">
        <v>0.015123275212266</v>
      </c>
      <c r="AR329" s="137"/>
      <c r="AS329" s="137"/>
      <c r="AT329" s="137"/>
      <c r="AU329" s="138"/>
    </row>
    <row r="330" spans="2:47" ht="15" customHeight="1" thickBot="1">
      <c r="B330" s="175"/>
      <c r="C330" s="176"/>
      <c r="D330" s="176"/>
      <c r="E330" s="176"/>
      <c r="F330" s="176"/>
      <c r="G330" s="176"/>
      <c r="H330" s="176"/>
      <c r="I330" s="176"/>
      <c r="J330" s="176"/>
      <c r="K330" s="176"/>
      <c r="L330" s="176"/>
      <c r="M330" s="176"/>
      <c r="N330" s="176"/>
      <c r="O330" s="177"/>
      <c r="P330" s="169" t="s">
        <v>63</v>
      </c>
      <c r="Q330" s="170"/>
      <c r="R330" s="170"/>
      <c r="S330" s="170"/>
      <c r="T330" s="170"/>
      <c r="U330" s="170"/>
      <c r="V330" s="170"/>
      <c r="W330" s="170"/>
      <c r="X330" s="170"/>
      <c r="Y330" s="171"/>
      <c r="Z330" s="166">
        <f>SUM(Z326:AE329)</f>
        <v>28.009418</v>
      </c>
      <c r="AA330" s="167"/>
      <c r="AB330" s="167"/>
      <c r="AC330" s="167"/>
      <c r="AD330" s="167"/>
      <c r="AE330" s="168"/>
      <c r="AF330" s="163">
        <v>0.307949636145566</v>
      </c>
      <c r="AG330" s="164"/>
      <c r="AH330" s="164"/>
      <c r="AI330" s="164"/>
      <c r="AJ330" s="165"/>
      <c r="AK330" s="166">
        <f>SUM(AK326:AP329)</f>
        <v>27.321022</v>
      </c>
      <c r="AL330" s="167"/>
      <c r="AM330" s="167"/>
      <c r="AN330" s="167"/>
      <c r="AO330" s="167"/>
      <c r="AP330" s="168"/>
      <c r="AQ330" s="257">
        <v>0.311288845650688</v>
      </c>
      <c r="AR330" s="258"/>
      <c r="AS330" s="258"/>
      <c r="AT330" s="258"/>
      <c r="AU330" s="259"/>
    </row>
    <row r="331" spans="2:47" ht="15" customHeight="1" thickTop="1">
      <c r="B331" s="175"/>
      <c r="C331" s="176"/>
      <c r="D331" s="176"/>
      <c r="E331" s="176"/>
      <c r="F331" s="176"/>
      <c r="G331" s="176"/>
      <c r="H331" s="176"/>
      <c r="I331" s="176"/>
      <c r="J331" s="176"/>
      <c r="K331" s="176"/>
      <c r="L331" s="176"/>
      <c r="M331" s="176"/>
      <c r="N331" s="176"/>
      <c r="O331" s="177"/>
      <c r="P331" s="182" t="s">
        <v>92</v>
      </c>
      <c r="Q331" s="183"/>
      <c r="R331" s="183"/>
      <c r="S331" s="183"/>
      <c r="T331" s="183"/>
      <c r="U331" s="183"/>
      <c r="V331" s="183"/>
      <c r="W331" s="183"/>
      <c r="X331" s="183"/>
      <c r="Y331" s="184"/>
      <c r="Z331" s="237">
        <v>1.914697222</v>
      </c>
      <c r="AA331" s="238"/>
      <c r="AB331" s="238"/>
      <c r="AC331" s="238"/>
      <c r="AD331" s="238"/>
      <c r="AE331" s="239"/>
      <c r="AF331" s="208">
        <v>0.0210511447558041</v>
      </c>
      <c r="AG331" s="209"/>
      <c r="AH331" s="209"/>
      <c r="AI331" s="209"/>
      <c r="AJ331" s="210"/>
      <c r="AK331" s="237">
        <v>1.248868138</v>
      </c>
      <c r="AL331" s="238"/>
      <c r="AM331" s="238"/>
      <c r="AN331" s="238"/>
      <c r="AO331" s="238"/>
      <c r="AP331" s="239"/>
      <c r="AQ331" s="155">
        <v>0.0142292891183918</v>
      </c>
      <c r="AR331" s="156"/>
      <c r="AS331" s="156"/>
      <c r="AT331" s="156"/>
      <c r="AU331" s="157"/>
    </row>
    <row r="332" spans="2:47" ht="15" customHeight="1">
      <c r="B332" s="175"/>
      <c r="C332" s="176"/>
      <c r="D332" s="176"/>
      <c r="E332" s="176"/>
      <c r="F332" s="176"/>
      <c r="G332" s="176"/>
      <c r="H332" s="176"/>
      <c r="I332" s="176"/>
      <c r="J332" s="176"/>
      <c r="K332" s="176"/>
      <c r="L332" s="176"/>
      <c r="M332" s="176"/>
      <c r="N332" s="176"/>
      <c r="O332" s="177"/>
      <c r="P332" s="139" t="s">
        <v>164</v>
      </c>
      <c r="Q332" s="140"/>
      <c r="R332" s="141"/>
      <c r="S332" s="152" t="s">
        <v>163</v>
      </c>
      <c r="T332" s="153"/>
      <c r="U332" s="153"/>
      <c r="V332" s="153"/>
      <c r="W332" s="153"/>
      <c r="X332" s="153"/>
      <c r="Y332" s="154"/>
      <c r="Z332" s="100">
        <v>5.042899686</v>
      </c>
      <c r="AA332" s="101"/>
      <c r="AB332" s="101"/>
      <c r="AC332" s="101"/>
      <c r="AD332" s="101"/>
      <c r="AE332" s="102"/>
      <c r="AF332" s="130">
        <v>0.0554441767916166</v>
      </c>
      <c r="AG332" s="131"/>
      <c r="AH332" s="131"/>
      <c r="AI332" s="131"/>
      <c r="AJ332" s="132"/>
      <c r="AK332" s="100">
        <v>2.885894455</v>
      </c>
      <c r="AL332" s="101"/>
      <c r="AM332" s="101"/>
      <c r="AN332" s="101"/>
      <c r="AO332" s="101"/>
      <c r="AP332" s="102"/>
      <c r="AQ332" s="136">
        <v>0.0328811547959908</v>
      </c>
      <c r="AR332" s="137"/>
      <c r="AS332" s="137"/>
      <c r="AT332" s="137"/>
      <c r="AU332" s="138"/>
    </row>
    <row r="333" spans="2:47" ht="30" customHeight="1">
      <c r="B333" s="175"/>
      <c r="C333" s="176"/>
      <c r="D333" s="176"/>
      <c r="E333" s="176"/>
      <c r="F333" s="176"/>
      <c r="G333" s="176"/>
      <c r="H333" s="176"/>
      <c r="I333" s="176"/>
      <c r="J333" s="176"/>
      <c r="K333" s="176"/>
      <c r="L333" s="176"/>
      <c r="M333" s="176"/>
      <c r="N333" s="176"/>
      <c r="O333" s="177"/>
      <c r="P333" s="301"/>
      <c r="Q333" s="302"/>
      <c r="R333" s="303"/>
      <c r="S333" s="109" t="s">
        <v>165</v>
      </c>
      <c r="T333" s="153"/>
      <c r="U333" s="153"/>
      <c r="V333" s="153"/>
      <c r="W333" s="153"/>
      <c r="X333" s="153"/>
      <c r="Y333" s="154"/>
      <c r="Z333" s="100">
        <v>0</v>
      </c>
      <c r="AA333" s="101"/>
      <c r="AB333" s="101"/>
      <c r="AC333" s="101"/>
      <c r="AD333" s="101"/>
      <c r="AE333" s="102"/>
      <c r="AF333" s="130">
        <v>0</v>
      </c>
      <c r="AG333" s="131"/>
      <c r="AH333" s="131"/>
      <c r="AI333" s="131"/>
      <c r="AJ333" s="132"/>
      <c r="AK333" s="100">
        <v>0</v>
      </c>
      <c r="AL333" s="101"/>
      <c r="AM333" s="101"/>
      <c r="AN333" s="101"/>
      <c r="AO333" s="101"/>
      <c r="AP333" s="102"/>
      <c r="AQ333" s="130">
        <v>0</v>
      </c>
      <c r="AR333" s="131"/>
      <c r="AS333" s="131"/>
      <c r="AT333" s="131"/>
      <c r="AU333" s="132"/>
    </row>
    <row r="334" spans="2:47" ht="15" customHeight="1">
      <c r="B334" s="175"/>
      <c r="C334" s="176"/>
      <c r="D334" s="176"/>
      <c r="E334" s="176"/>
      <c r="F334" s="176"/>
      <c r="G334" s="176"/>
      <c r="H334" s="176"/>
      <c r="I334" s="176"/>
      <c r="J334" s="176"/>
      <c r="K334" s="176"/>
      <c r="L334" s="176"/>
      <c r="M334" s="176"/>
      <c r="N334" s="176"/>
      <c r="O334" s="177"/>
      <c r="P334" s="304"/>
      <c r="Q334" s="305"/>
      <c r="R334" s="306"/>
      <c r="S334" s="152" t="s">
        <v>167</v>
      </c>
      <c r="T334" s="153"/>
      <c r="U334" s="153"/>
      <c r="V334" s="153"/>
      <c r="W334" s="153"/>
      <c r="X334" s="153"/>
      <c r="Y334" s="154"/>
      <c r="Z334" s="100">
        <f>Z332+Z333</f>
        <v>5.042899686</v>
      </c>
      <c r="AA334" s="101"/>
      <c r="AB334" s="101"/>
      <c r="AC334" s="101"/>
      <c r="AD334" s="101"/>
      <c r="AE334" s="102"/>
      <c r="AF334" s="130">
        <f>AF332+AF333</f>
        <v>0.0554441767916166</v>
      </c>
      <c r="AG334" s="131"/>
      <c r="AH334" s="131"/>
      <c r="AI334" s="131"/>
      <c r="AJ334" s="132"/>
      <c r="AK334" s="100">
        <f>AK332+AK333</f>
        <v>2.885894455</v>
      </c>
      <c r="AL334" s="101"/>
      <c r="AM334" s="101"/>
      <c r="AN334" s="101"/>
      <c r="AO334" s="101"/>
      <c r="AP334" s="102"/>
      <c r="AQ334" s="136">
        <f>AQ332+AQ333</f>
        <v>0.0328811547959908</v>
      </c>
      <c r="AR334" s="137"/>
      <c r="AS334" s="137"/>
      <c r="AT334" s="137"/>
      <c r="AU334" s="138"/>
    </row>
    <row r="335" spans="2:47" ht="15" customHeight="1">
      <c r="B335" s="178"/>
      <c r="C335" s="179"/>
      <c r="D335" s="179"/>
      <c r="E335" s="179"/>
      <c r="F335" s="179"/>
      <c r="G335" s="179"/>
      <c r="H335" s="179"/>
      <c r="I335" s="179"/>
      <c r="J335" s="179"/>
      <c r="K335" s="179"/>
      <c r="L335" s="179"/>
      <c r="M335" s="179"/>
      <c r="N335" s="179"/>
      <c r="O335" s="180"/>
      <c r="P335" s="77" t="s">
        <v>162</v>
      </c>
      <c r="Q335" s="78"/>
      <c r="R335" s="78"/>
      <c r="S335" s="78"/>
      <c r="T335" s="78"/>
      <c r="U335" s="78"/>
      <c r="V335" s="78"/>
      <c r="W335" s="78"/>
      <c r="X335" s="78"/>
      <c r="Y335" s="79"/>
      <c r="Z335" s="100">
        <v>7.327609738</v>
      </c>
      <c r="AA335" s="101"/>
      <c r="AB335" s="101"/>
      <c r="AC335" s="101"/>
      <c r="AD335" s="101"/>
      <c r="AE335" s="102"/>
      <c r="AF335" s="130">
        <v>0.0805634287950505</v>
      </c>
      <c r="AG335" s="131"/>
      <c r="AH335" s="131"/>
      <c r="AI335" s="131"/>
      <c r="AJ335" s="132"/>
      <c r="AK335" s="100">
        <v>5.404591503</v>
      </c>
      <c r="AL335" s="101"/>
      <c r="AM335" s="101"/>
      <c r="AN335" s="101"/>
      <c r="AO335" s="101"/>
      <c r="AP335" s="102"/>
      <c r="AQ335" s="136">
        <v>0.0615785547913393</v>
      </c>
      <c r="AR335" s="137"/>
      <c r="AS335" s="137"/>
      <c r="AT335" s="137"/>
      <c r="AU335" s="138"/>
    </row>
    <row r="336" spans="2:47" ht="15" customHeight="1">
      <c r="B336" s="172" t="s">
        <v>184</v>
      </c>
      <c r="C336" s="173"/>
      <c r="D336" s="173"/>
      <c r="E336" s="173"/>
      <c r="F336" s="173"/>
      <c r="G336" s="173"/>
      <c r="H336" s="173"/>
      <c r="I336" s="173"/>
      <c r="J336" s="173"/>
      <c r="K336" s="173"/>
      <c r="L336" s="173"/>
      <c r="M336" s="173"/>
      <c r="N336" s="173"/>
      <c r="O336" s="174"/>
      <c r="P336" s="152" t="s">
        <v>114</v>
      </c>
      <c r="Q336" s="153"/>
      <c r="R336" s="153"/>
      <c r="S336" s="153"/>
      <c r="T336" s="153"/>
      <c r="U336" s="153"/>
      <c r="V336" s="153"/>
      <c r="W336" s="153"/>
      <c r="X336" s="153"/>
      <c r="Y336" s="154"/>
      <c r="Z336" s="100">
        <v>0.003189</v>
      </c>
      <c r="AA336" s="101"/>
      <c r="AB336" s="101"/>
      <c r="AC336" s="101"/>
      <c r="AD336" s="101"/>
      <c r="AE336" s="102"/>
      <c r="AF336" s="130">
        <v>0.15939796620761</v>
      </c>
      <c r="AG336" s="131"/>
      <c r="AH336" s="131"/>
      <c r="AI336" s="131"/>
      <c r="AJ336" s="132"/>
      <c r="AK336" s="100">
        <v>0.001747</v>
      </c>
      <c r="AL336" s="101"/>
      <c r="AM336" s="101"/>
      <c r="AN336" s="101"/>
      <c r="AO336" s="101"/>
      <c r="AP336" s="102"/>
      <c r="AQ336" s="136">
        <v>0.160712248720374</v>
      </c>
      <c r="AR336" s="137"/>
      <c r="AS336" s="137"/>
      <c r="AT336" s="137"/>
      <c r="AU336" s="138"/>
    </row>
    <row r="337" spans="2:47" ht="15" customHeight="1">
      <c r="B337" s="175"/>
      <c r="C337" s="176"/>
      <c r="D337" s="176"/>
      <c r="E337" s="176"/>
      <c r="F337" s="176"/>
      <c r="G337" s="176"/>
      <c r="H337" s="176"/>
      <c r="I337" s="176"/>
      <c r="J337" s="176"/>
      <c r="K337" s="176"/>
      <c r="L337" s="176"/>
      <c r="M337" s="176"/>
      <c r="N337" s="176"/>
      <c r="O337" s="177"/>
      <c r="P337" s="152" t="s">
        <v>134</v>
      </c>
      <c r="Q337" s="153"/>
      <c r="R337" s="153"/>
      <c r="S337" s="153"/>
      <c r="T337" s="153"/>
      <c r="U337" s="153"/>
      <c r="V337" s="153"/>
      <c r="W337" s="153"/>
      <c r="X337" s="153"/>
      <c r="Y337" s="154"/>
      <c r="Z337" s="100">
        <v>0.006812</v>
      </c>
      <c r="AA337" s="101"/>
      <c r="AB337" s="101"/>
      <c r="AC337" s="101"/>
      <c r="AD337" s="101"/>
      <c r="AE337" s="102"/>
      <c r="AF337" s="130">
        <v>0.340488850989727</v>
      </c>
      <c r="AG337" s="131"/>
      <c r="AH337" s="131"/>
      <c r="AI337" s="131"/>
      <c r="AJ337" s="132"/>
      <c r="AK337" s="100">
        <v>0.003718</v>
      </c>
      <c r="AL337" s="101"/>
      <c r="AM337" s="101"/>
      <c r="AN337" s="101"/>
      <c r="AO337" s="101"/>
      <c r="AP337" s="102"/>
      <c r="AQ337" s="136">
        <v>0.34203099069396</v>
      </c>
      <c r="AR337" s="137"/>
      <c r="AS337" s="137"/>
      <c r="AT337" s="137"/>
      <c r="AU337" s="138"/>
    </row>
    <row r="338" spans="2:47" ht="15" customHeight="1">
      <c r="B338" s="175"/>
      <c r="C338" s="176"/>
      <c r="D338" s="176"/>
      <c r="E338" s="176"/>
      <c r="F338" s="176"/>
      <c r="G338" s="176"/>
      <c r="H338" s="176"/>
      <c r="I338" s="176"/>
      <c r="J338" s="176"/>
      <c r="K338" s="176"/>
      <c r="L338" s="176"/>
      <c r="M338" s="176"/>
      <c r="N338" s="176"/>
      <c r="O338" s="177"/>
      <c r="P338" s="152" t="s">
        <v>135</v>
      </c>
      <c r="Q338" s="153"/>
      <c r="R338" s="153"/>
      <c r="S338" s="153"/>
      <c r="T338" s="153"/>
      <c r="U338" s="153"/>
      <c r="V338" s="153"/>
      <c r="W338" s="153"/>
      <c r="X338" s="153"/>
      <c r="Y338" s="154"/>
      <c r="Z338" s="100">
        <v>9.1E-05</v>
      </c>
      <c r="AA338" s="101"/>
      <c r="AB338" s="101"/>
      <c r="AC338" s="101"/>
      <c r="AD338" s="101"/>
      <c r="AE338" s="102"/>
      <c r="AF338" s="130">
        <v>0.00454851518497727</v>
      </c>
      <c r="AG338" s="131"/>
      <c r="AH338" s="131"/>
      <c r="AI338" s="131"/>
      <c r="AJ338" s="132"/>
      <c r="AK338" s="100">
        <v>1E-05</v>
      </c>
      <c r="AL338" s="101"/>
      <c r="AM338" s="101"/>
      <c r="AN338" s="101"/>
      <c r="AO338" s="101"/>
      <c r="AP338" s="102"/>
      <c r="AQ338" s="136">
        <v>0.000919932734518452</v>
      </c>
      <c r="AR338" s="137"/>
      <c r="AS338" s="137"/>
      <c r="AT338" s="137"/>
      <c r="AU338" s="138"/>
    </row>
    <row r="339" spans="2:47" ht="15" customHeight="1">
      <c r="B339" s="175"/>
      <c r="C339" s="176"/>
      <c r="D339" s="176"/>
      <c r="E339" s="176"/>
      <c r="F339" s="176"/>
      <c r="G339" s="176"/>
      <c r="H339" s="176"/>
      <c r="I339" s="176"/>
      <c r="J339" s="176"/>
      <c r="K339" s="176"/>
      <c r="L339" s="176"/>
      <c r="M339" s="176"/>
      <c r="N339" s="176"/>
      <c r="O339" s="177"/>
      <c r="P339" s="152" t="s">
        <v>17</v>
      </c>
      <c r="Q339" s="153"/>
      <c r="R339" s="153"/>
      <c r="S339" s="153"/>
      <c r="T339" s="153"/>
      <c r="U339" s="153"/>
      <c r="V339" s="153"/>
      <c r="W339" s="153"/>
      <c r="X339" s="153"/>
      <c r="Y339" s="154"/>
      <c r="Z339" s="100">
        <v>0.000273</v>
      </c>
      <c r="AA339" s="101"/>
      <c r="AB339" s="101"/>
      <c r="AC339" s="101"/>
      <c r="AD339" s="101"/>
      <c r="AE339" s="102"/>
      <c r="AF339" s="130">
        <v>0.0136455455549318</v>
      </c>
      <c r="AG339" s="131"/>
      <c r="AH339" s="131"/>
      <c r="AI339" s="131"/>
      <c r="AJ339" s="132"/>
      <c r="AK339" s="100">
        <v>0.000112</v>
      </c>
      <c r="AL339" s="101"/>
      <c r="AM339" s="101"/>
      <c r="AN339" s="101"/>
      <c r="AO339" s="101"/>
      <c r="AP339" s="102"/>
      <c r="AQ339" s="136">
        <v>0.0103032466266067</v>
      </c>
      <c r="AR339" s="137"/>
      <c r="AS339" s="137"/>
      <c r="AT339" s="137"/>
      <c r="AU339" s="138"/>
    </row>
    <row r="340" spans="2:47" ht="15" customHeight="1" thickBot="1">
      <c r="B340" s="175"/>
      <c r="C340" s="176"/>
      <c r="D340" s="176"/>
      <c r="E340" s="176"/>
      <c r="F340" s="176"/>
      <c r="G340" s="176"/>
      <c r="H340" s="176"/>
      <c r="I340" s="176"/>
      <c r="J340" s="176"/>
      <c r="K340" s="176"/>
      <c r="L340" s="176"/>
      <c r="M340" s="176"/>
      <c r="N340" s="176"/>
      <c r="O340" s="177"/>
      <c r="P340" s="169" t="s">
        <v>63</v>
      </c>
      <c r="Q340" s="170"/>
      <c r="R340" s="170"/>
      <c r="S340" s="170"/>
      <c r="T340" s="170"/>
      <c r="U340" s="170"/>
      <c r="V340" s="170"/>
      <c r="W340" s="170"/>
      <c r="X340" s="170"/>
      <c r="Y340" s="171"/>
      <c r="Z340" s="166">
        <f>SUM(Z336:AE339)</f>
        <v>0.010365000000000001</v>
      </c>
      <c r="AA340" s="167"/>
      <c r="AB340" s="167"/>
      <c r="AC340" s="167"/>
      <c r="AD340" s="167"/>
      <c r="AE340" s="168"/>
      <c r="AF340" s="163">
        <v>0.518080877937247</v>
      </c>
      <c r="AG340" s="164"/>
      <c r="AH340" s="164"/>
      <c r="AI340" s="164"/>
      <c r="AJ340" s="165"/>
      <c r="AK340" s="166">
        <f>SUM(AK336:AP339)</f>
        <v>0.005587</v>
      </c>
      <c r="AL340" s="167"/>
      <c r="AM340" s="167"/>
      <c r="AN340" s="167"/>
      <c r="AO340" s="167"/>
      <c r="AP340" s="168"/>
      <c r="AQ340" s="257">
        <v>0.513966418775459</v>
      </c>
      <c r="AR340" s="258"/>
      <c r="AS340" s="258"/>
      <c r="AT340" s="258"/>
      <c r="AU340" s="259"/>
    </row>
    <row r="341" spans="2:47" ht="15" customHeight="1" thickTop="1">
      <c r="B341" s="175"/>
      <c r="C341" s="176"/>
      <c r="D341" s="176"/>
      <c r="E341" s="176"/>
      <c r="F341" s="176"/>
      <c r="G341" s="176"/>
      <c r="H341" s="176"/>
      <c r="I341" s="176"/>
      <c r="J341" s="176"/>
      <c r="K341" s="176"/>
      <c r="L341" s="176"/>
      <c r="M341" s="176"/>
      <c r="N341" s="176"/>
      <c r="O341" s="177"/>
      <c r="P341" s="182" t="s">
        <v>92</v>
      </c>
      <c r="Q341" s="183"/>
      <c r="R341" s="183"/>
      <c r="S341" s="183"/>
      <c r="T341" s="183"/>
      <c r="U341" s="183"/>
      <c r="V341" s="183"/>
      <c r="W341" s="183"/>
      <c r="X341" s="183"/>
      <c r="Y341" s="184"/>
      <c r="Z341" s="237">
        <v>0.000409362</v>
      </c>
      <c r="AA341" s="238"/>
      <c r="AB341" s="238"/>
      <c r="AC341" s="238"/>
      <c r="AD341" s="238"/>
      <c r="AE341" s="239"/>
      <c r="AF341" s="208">
        <v>0.0204614205840952</v>
      </c>
      <c r="AG341" s="209"/>
      <c r="AH341" s="209"/>
      <c r="AI341" s="209"/>
      <c r="AJ341" s="210"/>
      <c r="AK341" s="237">
        <v>0.00014623</v>
      </c>
      <c r="AL341" s="238"/>
      <c r="AM341" s="238"/>
      <c r="AN341" s="238"/>
      <c r="AO341" s="238"/>
      <c r="AP341" s="239"/>
      <c r="AQ341" s="155">
        <v>0.0134521763768633</v>
      </c>
      <c r="AR341" s="156"/>
      <c r="AS341" s="156"/>
      <c r="AT341" s="156"/>
      <c r="AU341" s="157"/>
    </row>
    <row r="342" spans="2:47" ht="15" customHeight="1">
      <c r="B342" s="175"/>
      <c r="C342" s="176"/>
      <c r="D342" s="176"/>
      <c r="E342" s="176"/>
      <c r="F342" s="176"/>
      <c r="G342" s="176"/>
      <c r="H342" s="176"/>
      <c r="I342" s="176"/>
      <c r="J342" s="176"/>
      <c r="K342" s="176"/>
      <c r="L342" s="176"/>
      <c r="M342" s="176"/>
      <c r="N342" s="176"/>
      <c r="O342" s="177"/>
      <c r="P342" s="139" t="s">
        <v>164</v>
      </c>
      <c r="Q342" s="140"/>
      <c r="R342" s="141"/>
      <c r="S342" s="152" t="s">
        <v>163</v>
      </c>
      <c r="T342" s="153"/>
      <c r="U342" s="153"/>
      <c r="V342" s="153"/>
      <c r="W342" s="153"/>
      <c r="X342" s="153"/>
      <c r="Y342" s="154"/>
      <c r="Z342" s="100">
        <v>0.001110685</v>
      </c>
      <c r="AA342" s="101"/>
      <c r="AB342" s="101"/>
      <c r="AC342" s="101"/>
      <c r="AD342" s="101"/>
      <c r="AE342" s="102"/>
      <c r="AF342" s="130">
        <v>0.0555161273431482</v>
      </c>
      <c r="AG342" s="131"/>
      <c r="AH342" s="131"/>
      <c r="AI342" s="131"/>
      <c r="AJ342" s="132"/>
      <c r="AK342" s="100">
        <v>0.000360571</v>
      </c>
      <c r="AL342" s="101"/>
      <c r="AM342" s="101"/>
      <c r="AN342" s="101"/>
      <c r="AO342" s="101"/>
      <c r="AP342" s="102"/>
      <c r="AQ342" s="136">
        <v>0.0331701066018053</v>
      </c>
      <c r="AR342" s="137"/>
      <c r="AS342" s="137"/>
      <c r="AT342" s="137"/>
      <c r="AU342" s="138"/>
    </row>
    <row r="343" spans="2:47" ht="30" customHeight="1">
      <c r="B343" s="175"/>
      <c r="C343" s="176"/>
      <c r="D343" s="176"/>
      <c r="E343" s="176"/>
      <c r="F343" s="176"/>
      <c r="G343" s="176"/>
      <c r="H343" s="176"/>
      <c r="I343" s="176"/>
      <c r="J343" s="176"/>
      <c r="K343" s="176"/>
      <c r="L343" s="176"/>
      <c r="M343" s="176"/>
      <c r="N343" s="176"/>
      <c r="O343" s="177"/>
      <c r="P343" s="301"/>
      <c r="Q343" s="302"/>
      <c r="R343" s="303"/>
      <c r="S343" s="109" t="s">
        <v>165</v>
      </c>
      <c r="T343" s="153"/>
      <c r="U343" s="153"/>
      <c r="V343" s="153"/>
      <c r="W343" s="153"/>
      <c r="X343" s="153"/>
      <c r="Y343" s="154"/>
      <c r="Z343" s="100">
        <v>0</v>
      </c>
      <c r="AA343" s="101"/>
      <c r="AB343" s="101"/>
      <c r="AC343" s="101"/>
      <c r="AD343" s="101"/>
      <c r="AE343" s="102"/>
      <c r="AF343" s="130">
        <v>0</v>
      </c>
      <c r="AG343" s="131"/>
      <c r="AH343" s="131"/>
      <c r="AI343" s="131"/>
      <c r="AJ343" s="132"/>
      <c r="AK343" s="100">
        <v>0</v>
      </c>
      <c r="AL343" s="101"/>
      <c r="AM343" s="101"/>
      <c r="AN343" s="101"/>
      <c r="AO343" s="101"/>
      <c r="AP343" s="102"/>
      <c r="AQ343" s="130">
        <v>0</v>
      </c>
      <c r="AR343" s="131"/>
      <c r="AS343" s="131"/>
      <c r="AT343" s="131"/>
      <c r="AU343" s="132"/>
    </row>
    <row r="344" spans="2:47" ht="15" customHeight="1">
      <c r="B344" s="175"/>
      <c r="C344" s="176"/>
      <c r="D344" s="176"/>
      <c r="E344" s="176"/>
      <c r="F344" s="176"/>
      <c r="G344" s="176"/>
      <c r="H344" s="176"/>
      <c r="I344" s="176"/>
      <c r="J344" s="176"/>
      <c r="K344" s="176"/>
      <c r="L344" s="176"/>
      <c r="M344" s="176"/>
      <c r="N344" s="176"/>
      <c r="O344" s="177"/>
      <c r="P344" s="304"/>
      <c r="Q344" s="305"/>
      <c r="R344" s="306"/>
      <c r="S344" s="152" t="s">
        <v>167</v>
      </c>
      <c r="T344" s="153"/>
      <c r="U344" s="153"/>
      <c r="V344" s="153"/>
      <c r="W344" s="153"/>
      <c r="X344" s="153"/>
      <c r="Y344" s="154"/>
      <c r="Z344" s="100">
        <f>Z342+Z343</f>
        <v>0.001110685</v>
      </c>
      <c r="AA344" s="101"/>
      <c r="AB344" s="101"/>
      <c r="AC344" s="101"/>
      <c r="AD344" s="101"/>
      <c r="AE344" s="102"/>
      <c r="AF344" s="130">
        <f>AF342+AF343</f>
        <v>0.0555161273431482</v>
      </c>
      <c r="AG344" s="131"/>
      <c r="AH344" s="131"/>
      <c r="AI344" s="131"/>
      <c r="AJ344" s="132"/>
      <c r="AK344" s="100">
        <f>AK342+AK343</f>
        <v>0.000360571</v>
      </c>
      <c r="AL344" s="101"/>
      <c r="AM344" s="101"/>
      <c r="AN344" s="101"/>
      <c r="AO344" s="101"/>
      <c r="AP344" s="102"/>
      <c r="AQ344" s="136">
        <f>AQ342+AQ343</f>
        <v>0.0331701066018053</v>
      </c>
      <c r="AR344" s="137"/>
      <c r="AS344" s="137"/>
      <c r="AT344" s="137"/>
      <c r="AU344" s="138"/>
    </row>
    <row r="345" spans="2:47" ht="15" customHeight="1">
      <c r="B345" s="178"/>
      <c r="C345" s="179"/>
      <c r="D345" s="179"/>
      <c r="E345" s="179"/>
      <c r="F345" s="179"/>
      <c r="G345" s="179"/>
      <c r="H345" s="179"/>
      <c r="I345" s="179"/>
      <c r="J345" s="179"/>
      <c r="K345" s="179"/>
      <c r="L345" s="179"/>
      <c r="M345" s="179"/>
      <c r="N345" s="179"/>
      <c r="O345" s="180"/>
      <c r="P345" s="77" t="s">
        <v>162</v>
      </c>
      <c r="Q345" s="78"/>
      <c r="R345" s="78"/>
      <c r="S345" s="78"/>
      <c r="T345" s="78"/>
      <c r="U345" s="78"/>
      <c r="V345" s="78"/>
      <c r="W345" s="78"/>
      <c r="X345" s="78"/>
      <c r="Y345" s="79"/>
      <c r="Z345" s="100">
        <v>0.00161338</v>
      </c>
      <c r="AA345" s="101"/>
      <c r="AB345" s="101"/>
      <c r="AC345" s="101"/>
      <c r="AD345" s="101"/>
      <c r="AE345" s="102"/>
      <c r="AF345" s="130">
        <v>0.0806426750454795</v>
      </c>
      <c r="AG345" s="131"/>
      <c r="AH345" s="131"/>
      <c r="AI345" s="131"/>
      <c r="AJ345" s="132"/>
      <c r="AK345" s="100">
        <v>0.000675042</v>
      </c>
      <c r="AL345" s="101"/>
      <c r="AM345" s="101"/>
      <c r="AN345" s="101"/>
      <c r="AO345" s="101"/>
      <c r="AP345" s="102"/>
      <c r="AQ345" s="136">
        <v>0.0620993232974805</v>
      </c>
      <c r="AR345" s="137"/>
      <c r="AS345" s="137"/>
      <c r="AT345" s="137"/>
      <c r="AU345" s="138"/>
    </row>
    <row r="346" spans="2:47" ht="15" customHeight="1">
      <c r="B346" s="172" t="s">
        <v>185</v>
      </c>
      <c r="C346" s="173"/>
      <c r="D346" s="173"/>
      <c r="E346" s="173"/>
      <c r="F346" s="173"/>
      <c r="G346" s="173"/>
      <c r="H346" s="173"/>
      <c r="I346" s="173"/>
      <c r="J346" s="173"/>
      <c r="K346" s="173"/>
      <c r="L346" s="173"/>
      <c r="M346" s="173"/>
      <c r="N346" s="173"/>
      <c r="O346" s="174"/>
      <c r="P346" s="152" t="s">
        <v>114</v>
      </c>
      <c r="Q346" s="153"/>
      <c r="R346" s="153"/>
      <c r="S346" s="153"/>
      <c r="T346" s="153"/>
      <c r="U346" s="153"/>
      <c r="V346" s="153"/>
      <c r="W346" s="153"/>
      <c r="X346" s="153"/>
      <c r="Y346" s="154"/>
      <c r="Z346" s="100">
        <v>0.003244</v>
      </c>
      <c r="AA346" s="101"/>
      <c r="AB346" s="101"/>
      <c r="AC346" s="101"/>
      <c r="AD346" s="101"/>
      <c r="AE346" s="102"/>
      <c r="AF346" s="130">
        <v>0.160174024752603</v>
      </c>
      <c r="AG346" s="131"/>
      <c r="AH346" s="131"/>
      <c r="AI346" s="131"/>
      <c r="AJ346" s="132"/>
      <c r="AK346" s="100">
        <v>0</v>
      </c>
      <c r="AL346" s="101"/>
      <c r="AM346" s="101"/>
      <c r="AN346" s="101"/>
      <c r="AO346" s="101"/>
      <c r="AP346" s="102"/>
      <c r="AQ346" s="136">
        <v>0</v>
      </c>
      <c r="AR346" s="137"/>
      <c r="AS346" s="137"/>
      <c r="AT346" s="137"/>
      <c r="AU346" s="138"/>
    </row>
    <row r="347" spans="2:47" ht="15" customHeight="1">
      <c r="B347" s="175"/>
      <c r="C347" s="176"/>
      <c r="D347" s="176"/>
      <c r="E347" s="176"/>
      <c r="F347" s="176"/>
      <c r="G347" s="176"/>
      <c r="H347" s="176"/>
      <c r="I347" s="176"/>
      <c r="J347" s="176"/>
      <c r="K347" s="176"/>
      <c r="L347" s="176"/>
      <c r="M347" s="176"/>
      <c r="N347" s="176"/>
      <c r="O347" s="177"/>
      <c r="P347" s="152" t="s">
        <v>134</v>
      </c>
      <c r="Q347" s="153"/>
      <c r="R347" s="153"/>
      <c r="S347" s="153"/>
      <c r="T347" s="153"/>
      <c r="U347" s="153"/>
      <c r="V347" s="153"/>
      <c r="W347" s="153"/>
      <c r="X347" s="153"/>
      <c r="Y347" s="154"/>
      <c r="Z347" s="100">
        <v>0.006262</v>
      </c>
      <c r="AA347" s="101"/>
      <c r="AB347" s="101"/>
      <c r="AC347" s="101"/>
      <c r="AD347" s="101"/>
      <c r="AE347" s="102"/>
      <c r="AF347" s="130">
        <v>0.309189193280147</v>
      </c>
      <c r="AG347" s="131"/>
      <c r="AH347" s="131"/>
      <c r="AI347" s="131"/>
      <c r="AJ347" s="132"/>
      <c r="AK347" s="100">
        <v>0</v>
      </c>
      <c r="AL347" s="101"/>
      <c r="AM347" s="101"/>
      <c r="AN347" s="101"/>
      <c r="AO347" s="101"/>
      <c r="AP347" s="102"/>
      <c r="AQ347" s="136">
        <v>0</v>
      </c>
      <c r="AR347" s="137"/>
      <c r="AS347" s="137"/>
      <c r="AT347" s="137"/>
      <c r="AU347" s="138"/>
    </row>
    <row r="348" spans="2:47" ht="15" customHeight="1">
      <c r="B348" s="175"/>
      <c r="C348" s="176"/>
      <c r="D348" s="176"/>
      <c r="E348" s="176"/>
      <c r="F348" s="176"/>
      <c r="G348" s="176"/>
      <c r="H348" s="176"/>
      <c r="I348" s="176"/>
      <c r="J348" s="176"/>
      <c r="K348" s="176"/>
      <c r="L348" s="176"/>
      <c r="M348" s="176"/>
      <c r="N348" s="176"/>
      <c r="O348" s="177"/>
      <c r="P348" s="152" t="s">
        <v>135</v>
      </c>
      <c r="Q348" s="153"/>
      <c r="R348" s="153"/>
      <c r="S348" s="153"/>
      <c r="T348" s="153"/>
      <c r="U348" s="153"/>
      <c r="V348" s="153"/>
      <c r="W348" s="153"/>
      <c r="X348" s="153"/>
      <c r="Y348" s="154"/>
      <c r="Z348" s="100">
        <v>0.000143</v>
      </c>
      <c r="AA348" s="101"/>
      <c r="AB348" s="101"/>
      <c r="AC348" s="101"/>
      <c r="AD348" s="101"/>
      <c r="AE348" s="102"/>
      <c r="AF348" s="130">
        <v>0.00706069221320042</v>
      </c>
      <c r="AG348" s="131"/>
      <c r="AH348" s="131"/>
      <c r="AI348" s="131"/>
      <c r="AJ348" s="132"/>
      <c r="AK348" s="100">
        <v>0</v>
      </c>
      <c r="AL348" s="101"/>
      <c r="AM348" s="101"/>
      <c r="AN348" s="101"/>
      <c r="AO348" s="101"/>
      <c r="AP348" s="102"/>
      <c r="AQ348" s="136">
        <v>0</v>
      </c>
      <c r="AR348" s="137"/>
      <c r="AS348" s="137"/>
      <c r="AT348" s="137"/>
      <c r="AU348" s="138"/>
    </row>
    <row r="349" spans="2:47" ht="15" customHeight="1">
      <c r="B349" s="175"/>
      <c r="C349" s="176"/>
      <c r="D349" s="176"/>
      <c r="E349" s="176"/>
      <c r="F349" s="176"/>
      <c r="G349" s="176"/>
      <c r="H349" s="176"/>
      <c r="I349" s="176"/>
      <c r="J349" s="176"/>
      <c r="K349" s="176"/>
      <c r="L349" s="176"/>
      <c r="M349" s="176"/>
      <c r="N349" s="176"/>
      <c r="O349" s="177"/>
      <c r="P349" s="152" t="s">
        <v>17</v>
      </c>
      <c r="Q349" s="153"/>
      <c r="R349" s="153"/>
      <c r="S349" s="153"/>
      <c r="T349" s="153"/>
      <c r="U349" s="153"/>
      <c r="V349" s="153"/>
      <c r="W349" s="153"/>
      <c r="X349" s="153"/>
      <c r="Y349" s="154"/>
      <c r="Z349" s="100">
        <v>0.00029</v>
      </c>
      <c r="AA349" s="101"/>
      <c r="AB349" s="101"/>
      <c r="AC349" s="101"/>
      <c r="AD349" s="101"/>
      <c r="AE349" s="102"/>
      <c r="AF349" s="130">
        <v>0.0143188863064904</v>
      </c>
      <c r="AG349" s="131"/>
      <c r="AH349" s="131"/>
      <c r="AI349" s="131"/>
      <c r="AJ349" s="132"/>
      <c r="AK349" s="100">
        <v>0</v>
      </c>
      <c r="AL349" s="101"/>
      <c r="AM349" s="101"/>
      <c r="AN349" s="101"/>
      <c r="AO349" s="101"/>
      <c r="AP349" s="102"/>
      <c r="AQ349" s="136">
        <v>0</v>
      </c>
      <c r="AR349" s="137"/>
      <c r="AS349" s="137"/>
      <c r="AT349" s="137"/>
      <c r="AU349" s="138"/>
    </row>
    <row r="350" spans="2:47" ht="15" customHeight="1" thickBot="1">
      <c r="B350" s="175"/>
      <c r="C350" s="176"/>
      <c r="D350" s="176"/>
      <c r="E350" s="176"/>
      <c r="F350" s="176"/>
      <c r="G350" s="176"/>
      <c r="H350" s="176"/>
      <c r="I350" s="176"/>
      <c r="J350" s="176"/>
      <c r="K350" s="176"/>
      <c r="L350" s="176"/>
      <c r="M350" s="176"/>
      <c r="N350" s="176"/>
      <c r="O350" s="177"/>
      <c r="P350" s="169" t="s">
        <v>63</v>
      </c>
      <c r="Q350" s="170"/>
      <c r="R350" s="170"/>
      <c r="S350" s="170"/>
      <c r="T350" s="170"/>
      <c r="U350" s="170"/>
      <c r="V350" s="170"/>
      <c r="W350" s="170"/>
      <c r="X350" s="170"/>
      <c r="Y350" s="171"/>
      <c r="Z350" s="166">
        <f>SUM(Z346:AE349)</f>
        <v>0.009939000000000002</v>
      </c>
      <c r="AA350" s="167"/>
      <c r="AB350" s="167"/>
      <c r="AC350" s="167"/>
      <c r="AD350" s="167"/>
      <c r="AE350" s="168"/>
      <c r="AF350" s="163">
        <v>0.49074279655244</v>
      </c>
      <c r="AG350" s="164"/>
      <c r="AH350" s="164"/>
      <c r="AI350" s="164"/>
      <c r="AJ350" s="165"/>
      <c r="AK350" s="166">
        <f>SUM(AK346:AP349)</f>
        <v>0</v>
      </c>
      <c r="AL350" s="167"/>
      <c r="AM350" s="167"/>
      <c r="AN350" s="167"/>
      <c r="AO350" s="167"/>
      <c r="AP350" s="168"/>
      <c r="AQ350" s="257">
        <v>0</v>
      </c>
      <c r="AR350" s="258"/>
      <c r="AS350" s="258"/>
      <c r="AT350" s="258"/>
      <c r="AU350" s="259"/>
    </row>
    <row r="351" spans="2:47" ht="15" customHeight="1" thickTop="1">
      <c r="B351" s="175"/>
      <c r="C351" s="176"/>
      <c r="D351" s="176"/>
      <c r="E351" s="176"/>
      <c r="F351" s="176"/>
      <c r="G351" s="176"/>
      <c r="H351" s="176"/>
      <c r="I351" s="176"/>
      <c r="J351" s="176"/>
      <c r="K351" s="176"/>
      <c r="L351" s="176"/>
      <c r="M351" s="176"/>
      <c r="N351" s="176"/>
      <c r="O351" s="177"/>
      <c r="P351" s="182" t="s">
        <v>92</v>
      </c>
      <c r="Q351" s="183"/>
      <c r="R351" s="183"/>
      <c r="S351" s="183"/>
      <c r="T351" s="183"/>
      <c r="U351" s="183"/>
      <c r="V351" s="183"/>
      <c r="W351" s="183"/>
      <c r="X351" s="183"/>
      <c r="Y351" s="184"/>
      <c r="Z351" s="237">
        <v>0.00037318</v>
      </c>
      <c r="AA351" s="238"/>
      <c r="AB351" s="238"/>
      <c r="AC351" s="238"/>
      <c r="AD351" s="238"/>
      <c r="AE351" s="239"/>
      <c r="AF351" s="208">
        <v>0.018425937902952</v>
      </c>
      <c r="AG351" s="209"/>
      <c r="AH351" s="209"/>
      <c r="AI351" s="209"/>
      <c r="AJ351" s="210"/>
      <c r="AK351" s="237">
        <v>2.182E-06</v>
      </c>
      <c r="AL351" s="238"/>
      <c r="AM351" s="238"/>
      <c r="AN351" s="238"/>
      <c r="AO351" s="238"/>
      <c r="AP351" s="239"/>
      <c r="AQ351" s="155">
        <v>0.0135035381497851</v>
      </c>
      <c r="AR351" s="156"/>
      <c r="AS351" s="156"/>
      <c r="AT351" s="156"/>
      <c r="AU351" s="157"/>
    </row>
    <row r="352" spans="2:47" ht="15" customHeight="1">
      <c r="B352" s="175"/>
      <c r="C352" s="176"/>
      <c r="D352" s="176"/>
      <c r="E352" s="176"/>
      <c r="F352" s="176"/>
      <c r="G352" s="176"/>
      <c r="H352" s="176"/>
      <c r="I352" s="176"/>
      <c r="J352" s="176"/>
      <c r="K352" s="176"/>
      <c r="L352" s="176"/>
      <c r="M352" s="176"/>
      <c r="N352" s="176"/>
      <c r="O352" s="177"/>
      <c r="P352" s="139" t="s">
        <v>164</v>
      </c>
      <c r="Q352" s="140"/>
      <c r="R352" s="141"/>
      <c r="S352" s="152" t="s">
        <v>163</v>
      </c>
      <c r="T352" s="153"/>
      <c r="U352" s="153"/>
      <c r="V352" s="153"/>
      <c r="W352" s="153"/>
      <c r="X352" s="153"/>
      <c r="Y352" s="154"/>
      <c r="Z352" s="100">
        <v>0.001011334</v>
      </c>
      <c r="AA352" s="101"/>
      <c r="AB352" s="101"/>
      <c r="AC352" s="101"/>
      <c r="AD352" s="101"/>
      <c r="AE352" s="102"/>
      <c r="AF352" s="130">
        <v>0.0499350915996142</v>
      </c>
      <c r="AG352" s="131"/>
      <c r="AH352" s="131"/>
      <c r="AI352" s="131"/>
      <c r="AJ352" s="132"/>
      <c r="AK352" s="100">
        <v>5.318E-06</v>
      </c>
      <c r="AL352" s="101"/>
      <c r="AM352" s="101"/>
      <c r="AN352" s="101"/>
      <c r="AO352" s="101"/>
      <c r="AP352" s="102"/>
      <c r="AQ352" s="136">
        <v>0.0329110063613918</v>
      </c>
      <c r="AR352" s="137"/>
      <c r="AS352" s="137"/>
      <c r="AT352" s="137"/>
      <c r="AU352" s="138"/>
    </row>
    <row r="353" spans="2:47" ht="30" customHeight="1">
      <c r="B353" s="175"/>
      <c r="C353" s="176"/>
      <c r="D353" s="176"/>
      <c r="E353" s="176"/>
      <c r="F353" s="176"/>
      <c r="G353" s="176"/>
      <c r="H353" s="176"/>
      <c r="I353" s="176"/>
      <c r="J353" s="176"/>
      <c r="K353" s="176"/>
      <c r="L353" s="176"/>
      <c r="M353" s="176"/>
      <c r="N353" s="176"/>
      <c r="O353" s="177"/>
      <c r="P353" s="301"/>
      <c r="Q353" s="302"/>
      <c r="R353" s="303"/>
      <c r="S353" s="109" t="s">
        <v>165</v>
      </c>
      <c r="T353" s="153"/>
      <c r="U353" s="153"/>
      <c r="V353" s="153"/>
      <c r="W353" s="153"/>
      <c r="X353" s="153"/>
      <c r="Y353" s="154"/>
      <c r="Z353" s="100">
        <v>0</v>
      </c>
      <c r="AA353" s="101"/>
      <c r="AB353" s="101"/>
      <c r="AC353" s="101"/>
      <c r="AD353" s="101"/>
      <c r="AE353" s="102"/>
      <c r="AF353" s="130">
        <v>0</v>
      </c>
      <c r="AG353" s="131"/>
      <c r="AH353" s="131"/>
      <c r="AI353" s="131"/>
      <c r="AJ353" s="132"/>
      <c r="AK353" s="100">
        <v>0</v>
      </c>
      <c r="AL353" s="101"/>
      <c r="AM353" s="101"/>
      <c r="AN353" s="101"/>
      <c r="AO353" s="101"/>
      <c r="AP353" s="102"/>
      <c r="AQ353" s="130">
        <v>0</v>
      </c>
      <c r="AR353" s="131"/>
      <c r="AS353" s="131"/>
      <c r="AT353" s="131"/>
      <c r="AU353" s="132"/>
    </row>
    <row r="354" spans="2:47" ht="15" customHeight="1">
      <c r="B354" s="175"/>
      <c r="C354" s="176"/>
      <c r="D354" s="176"/>
      <c r="E354" s="176"/>
      <c r="F354" s="176"/>
      <c r="G354" s="176"/>
      <c r="H354" s="176"/>
      <c r="I354" s="176"/>
      <c r="J354" s="176"/>
      <c r="K354" s="176"/>
      <c r="L354" s="176"/>
      <c r="M354" s="176"/>
      <c r="N354" s="176"/>
      <c r="O354" s="177"/>
      <c r="P354" s="304"/>
      <c r="Q354" s="305"/>
      <c r="R354" s="306"/>
      <c r="S354" s="152" t="s">
        <v>167</v>
      </c>
      <c r="T354" s="153"/>
      <c r="U354" s="153"/>
      <c r="V354" s="153"/>
      <c r="W354" s="153"/>
      <c r="X354" s="153"/>
      <c r="Y354" s="154"/>
      <c r="Z354" s="100">
        <f>Z352+Z353</f>
        <v>0.001011334</v>
      </c>
      <c r="AA354" s="101"/>
      <c r="AB354" s="101"/>
      <c r="AC354" s="101"/>
      <c r="AD354" s="101"/>
      <c r="AE354" s="102"/>
      <c r="AF354" s="130">
        <f>AF352+AF353</f>
        <v>0.0499350915996142</v>
      </c>
      <c r="AG354" s="131"/>
      <c r="AH354" s="131"/>
      <c r="AI354" s="131"/>
      <c r="AJ354" s="132"/>
      <c r="AK354" s="100">
        <f>AK352+AK353</f>
        <v>5.318E-06</v>
      </c>
      <c r="AL354" s="101"/>
      <c r="AM354" s="101"/>
      <c r="AN354" s="101"/>
      <c r="AO354" s="101"/>
      <c r="AP354" s="102"/>
      <c r="AQ354" s="136">
        <f>AQ352+AQ353</f>
        <v>0.0329110063613918</v>
      </c>
      <c r="AR354" s="137"/>
      <c r="AS354" s="137"/>
      <c r="AT354" s="137"/>
      <c r="AU354" s="138"/>
    </row>
    <row r="355" spans="2:47" ht="15" customHeight="1">
      <c r="B355" s="178"/>
      <c r="C355" s="179"/>
      <c r="D355" s="179"/>
      <c r="E355" s="179"/>
      <c r="F355" s="179"/>
      <c r="G355" s="179"/>
      <c r="H355" s="179"/>
      <c r="I355" s="179"/>
      <c r="J355" s="179"/>
      <c r="K355" s="179"/>
      <c r="L355" s="179"/>
      <c r="M355" s="179"/>
      <c r="N355" s="179"/>
      <c r="O355" s="180"/>
      <c r="P355" s="77" t="s">
        <v>162</v>
      </c>
      <c r="Q355" s="78"/>
      <c r="R355" s="78"/>
      <c r="S355" s="78"/>
      <c r="T355" s="78"/>
      <c r="U355" s="78"/>
      <c r="V355" s="78"/>
      <c r="W355" s="78"/>
      <c r="X355" s="78"/>
      <c r="Y355" s="79"/>
      <c r="Z355" s="100">
        <v>0.001431762</v>
      </c>
      <c r="AA355" s="101"/>
      <c r="AB355" s="101"/>
      <c r="AC355" s="101"/>
      <c r="AD355" s="101"/>
      <c r="AE355" s="102"/>
      <c r="AF355" s="130">
        <v>0.0706939217101836</v>
      </c>
      <c r="AG355" s="131"/>
      <c r="AH355" s="131"/>
      <c r="AI355" s="131"/>
      <c r="AJ355" s="132"/>
      <c r="AK355" s="100">
        <v>1.0023E-05</v>
      </c>
      <c r="AL355" s="101"/>
      <c r="AM355" s="101"/>
      <c r="AN355" s="101"/>
      <c r="AO355" s="101"/>
      <c r="AP355" s="102"/>
      <c r="AQ355" s="136">
        <v>0.0620283972847368</v>
      </c>
      <c r="AR355" s="137"/>
      <c r="AS355" s="137"/>
      <c r="AT355" s="137"/>
      <c r="AU355" s="138"/>
    </row>
    <row r="356" spans="2:47" ht="15" customHeight="1">
      <c r="B356" s="172" t="s">
        <v>186</v>
      </c>
      <c r="C356" s="173"/>
      <c r="D356" s="173"/>
      <c r="E356" s="173"/>
      <c r="F356" s="173"/>
      <c r="G356" s="173"/>
      <c r="H356" s="173"/>
      <c r="I356" s="173"/>
      <c r="J356" s="173"/>
      <c r="K356" s="173"/>
      <c r="L356" s="173"/>
      <c r="M356" s="173"/>
      <c r="N356" s="173"/>
      <c r="O356" s="174"/>
      <c r="P356" s="152" t="s">
        <v>114</v>
      </c>
      <c r="Q356" s="153"/>
      <c r="R356" s="153"/>
      <c r="S356" s="153"/>
      <c r="T356" s="153"/>
      <c r="U356" s="153"/>
      <c r="V356" s="153"/>
      <c r="W356" s="153"/>
      <c r="X356" s="153"/>
      <c r="Y356" s="154"/>
      <c r="Z356" s="100">
        <v>0.012948</v>
      </c>
      <c r="AA356" s="101"/>
      <c r="AB356" s="101"/>
      <c r="AC356" s="101"/>
      <c r="AD356" s="101"/>
      <c r="AE356" s="102"/>
      <c r="AF356" s="130">
        <v>0.161518566566462</v>
      </c>
      <c r="AG356" s="131"/>
      <c r="AH356" s="131"/>
      <c r="AI356" s="131"/>
      <c r="AJ356" s="132"/>
      <c r="AK356" s="100">
        <v>0.016467</v>
      </c>
      <c r="AL356" s="101"/>
      <c r="AM356" s="101"/>
      <c r="AN356" s="101"/>
      <c r="AO356" s="101"/>
      <c r="AP356" s="102"/>
      <c r="AQ356" s="136">
        <v>0.163392037349473</v>
      </c>
      <c r="AR356" s="137"/>
      <c r="AS356" s="137"/>
      <c r="AT356" s="137"/>
      <c r="AU356" s="138"/>
    </row>
    <row r="357" spans="2:47" ht="15" customHeight="1">
      <c r="B357" s="175"/>
      <c r="C357" s="176"/>
      <c r="D357" s="176"/>
      <c r="E357" s="176"/>
      <c r="F357" s="176"/>
      <c r="G357" s="176"/>
      <c r="H357" s="176"/>
      <c r="I357" s="176"/>
      <c r="J357" s="176"/>
      <c r="K357" s="176"/>
      <c r="L357" s="176"/>
      <c r="M357" s="176"/>
      <c r="N357" s="176"/>
      <c r="O357" s="177"/>
      <c r="P357" s="152" t="s">
        <v>134</v>
      </c>
      <c r="Q357" s="153"/>
      <c r="R357" s="153"/>
      <c r="S357" s="153"/>
      <c r="T357" s="153"/>
      <c r="U357" s="153"/>
      <c r="V357" s="153"/>
      <c r="W357" s="153"/>
      <c r="X357" s="153"/>
      <c r="Y357" s="154"/>
      <c r="Z357" s="100">
        <v>0.02244</v>
      </c>
      <c r="AA357" s="101"/>
      <c r="AB357" s="101"/>
      <c r="AC357" s="101"/>
      <c r="AD357" s="101"/>
      <c r="AE357" s="102"/>
      <c r="AF357" s="130">
        <v>0.279925597293127</v>
      </c>
      <c r="AG357" s="131"/>
      <c r="AH357" s="131"/>
      <c r="AI357" s="131"/>
      <c r="AJ357" s="132"/>
      <c r="AK357" s="100">
        <v>0.028529</v>
      </c>
      <c r="AL357" s="101"/>
      <c r="AM357" s="101"/>
      <c r="AN357" s="101"/>
      <c r="AO357" s="101"/>
      <c r="AP357" s="102"/>
      <c r="AQ357" s="136">
        <v>0.283075935722543</v>
      </c>
      <c r="AR357" s="137"/>
      <c r="AS357" s="137"/>
      <c r="AT357" s="137"/>
      <c r="AU357" s="138"/>
    </row>
    <row r="358" spans="2:47" ht="15" customHeight="1">
      <c r="B358" s="175"/>
      <c r="C358" s="176"/>
      <c r="D358" s="176"/>
      <c r="E358" s="176"/>
      <c r="F358" s="176"/>
      <c r="G358" s="176"/>
      <c r="H358" s="176"/>
      <c r="I358" s="176"/>
      <c r="J358" s="176"/>
      <c r="K358" s="176"/>
      <c r="L358" s="176"/>
      <c r="M358" s="176"/>
      <c r="N358" s="176"/>
      <c r="O358" s="177"/>
      <c r="P358" s="152" t="s">
        <v>135</v>
      </c>
      <c r="Q358" s="153"/>
      <c r="R358" s="153"/>
      <c r="S358" s="153"/>
      <c r="T358" s="153"/>
      <c r="U358" s="153"/>
      <c r="V358" s="153"/>
      <c r="W358" s="153"/>
      <c r="X358" s="153"/>
      <c r="Y358" s="154"/>
      <c r="Z358" s="100">
        <v>0.000535</v>
      </c>
      <c r="AA358" s="101"/>
      <c r="AB358" s="101"/>
      <c r="AC358" s="101"/>
      <c r="AD358" s="101"/>
      <c r="AE358" s="102"/>
      <c r="AF358" s="130">
        <v>0.00667380546131118</v>
      </c>
      <c r="AG358" s="131"/>
      <c r="AH358" s="131"/>
      <c r="AI358" s="131"/>
      <c r="AJ358" s="132"/>
      <c r="AK358" s="100">
        <v>0.00071</v>
      </c>
      <c r="AL358" s="101"/>
      <c r="AM358" s="101"/>
      <c r="AN358" s="101"/>
      <c r="AO358" s="101"/>
      <c r="AP358" s="102"/>
      <c r="AQ358" s="136">
        <v>0.00704489867724089</v>
      </c>
      <c r="AR358" s="137"/>
      <c r="AS358" s="137"/>
      <c r="AT358" s="137"/>
      <c r="AU358" s="138"/>
    </row>
    <row r="359" spans="2:47" ht="15" customHeight="1">
      <c r="B359" s="175"/>
      <c r="C359" s="176"/>
      <c r="D359" s="176"/>
      <c r="E359" s="176"/>
      <c r="F359" s="176"/>
      <c r="G359" s="176"/>
      <c r="H359" s="176"/>
      <c r="I359" s="176"/>
      <c r="J359" s="176"/>
      <c r="K359" s="176"/>
      <c r="L359" s="176"/>
      <c r="M359" s="176"/>
      <c r="N359" s="176"/>
      <c r="O359" s="177"/>
      <c r="P359" s="152" t="s">
        <v>17</v>
      </c>
      <c r="Q359" s="153"/>
      <c r="R359" s="153"/>
      <c r="S359" s="153"/>
      <c r="T359" s="153"/>
      <c r="U359" s="153"/>
      <c r="V359" s="153"/>
      <c r="W359" s="153"/>
      <c r="X359" s="153"/>
      <c r="Y359" s="154"/>
      <c r="Z359" s="100">
        <v>0.001145</v>
      </c>
      <c r="AA359" s="101"/>
      <c r="AB359" s="101"/>
      <c r="AC359" s="101"/>
      <c r="AD359" s="101"/>
      <c r="AE359" s="102"/>
      <c r="AF359" s="130">
        <v>0.0142831911274791</v>
      </c>
      <c r="AG359" s="131"/>
      <c r="AH359" s="131"/>
      <c r="AI359" s="131"/>
      <c r="AJ359" s="132"/>
      <c r="AK359" s="100">
        <v>0.00147</v>
      </c>
      <c r="AL359" s="101"/>
      <c r="AM359" s="101"/>
      <c r="AN359" s="101"/>
      <c r="AO359" s="101"/>
      <c r="AP359" s="102"/>
      <c r="AQ359" s="136">
        <v>0.0145859169796396</v>
      </c>
      <c r="AR359" s="137"/>
      <c r="AS359" s="137"/>
      <c r="AT359" s="137"/>
      <c r="AU359" s="138"/>
    </row>
    <row r="360" spans="2:47" ht="15" customHeight="1" thickBot="1">
      <c r="B360" s="175"/>
      <c r="C360" s="176"/>
      <c r="D360" s="176"/>
      <c r="E360" s="176"/>
      <c r="F360" s="176"/>
      <c r="G360" s="176"/>
      <c r="H360" s="176"/>
      <c r="I360" s="176"/>
      <c r="J360" s="176"/>
      <c r="K360" s="176"/>
      <c r="L360" s="176"/>
      <c r="M360" s="176"/>
      <c r="N360" s="176"/>
      <c r="O360" s="177"/>
      <c r="P360" s="169" t="s">
        <v>63</v>
      </c>
      <c r="Q360" s="170"/>
      <c r="R360" s="170"/>
      <c r="S360" s="170"/>
      <c r="T360" s="170"/>
      <c r="U360" s="170"/>
      <c r="V360" s="170"/>
      <c r="W360" s="170"/>
      <c r="X360" s="170"/>
      <c r="Y360" s="171"/>
      <c r="Z360" s="166">
        <f>SUM(Z356:AE359)</f>
        <v>0.037068000000000004</v>
      </c>
      <c r="AA360" s="167"/>
      <c r="AB360" s="167"/>
      <c r="AC360" s="167"/>
      <c r="AD360" s="167"/>
      <c r="AE360" s="168"/>
      <c r="AF360" s="163">
        <v>0.462401160448379</v>
      </c>
      <c r="AG360" s="164"/>
      <c r="AH360" s="164"/>
      <c r="AI360" s="164"/>
      <c r="AJ360" s="165"/>
      <c r="AK360" s="166">
        <f>SUM(AK356:AP359)</f>
        <v>0.047175999999999996</v>
      </c>
      <c r="AL360" s="167"/>
      <c r="AM360" s="167"/>
      <c r="AN360" s="167"/>
      <c r="AO360" s="167"/>
      <c r="AP360" s="168"/>
      <c r="AQ360" s="257">
        <v>0.468098788728896</v>
      </c>
      <c r="AR360" s="258"/>
      <c r="AS360" s="258"/>
      <c r="AT360" s="258"/>
      <c r="AU360" s="259"/>
    </row>
    <row r="361" spans="2:47" ht="15" customHeight="1" thickTop="1">
      <c r="B361" s="175"/>
      <c r="C361" s="176"/>
      <c r="D361" s="176"/>
      <c r="E361" s="176"/>
      <c r="F361" s="176"/>
      <c r="G361" s="176"/>
      <c r="H361" s="176"/>
      <c r="I361" s="176"/>
      <c r="J361" s="176"/>
      <c r="K361" s="176"/>
      <c r="L361" s="176"/>
      <c r="M361" s="176"/>
      <c r="N361" s="176"/>
      <c r="O361" s="177"/>
      <c r="P361" s="182" t="s">
        <v>92</v>
      </c>
      <c r="Q361" s="183"/>
      <c r="R361" s="183"/>
      <c r="S361" s="183"/>
      <c r="T361" s="183"/>
      <c r="U361" s="183"/>
      <c r="V361" s="183"/>
      <c r="W361" s="183"/>
      <c r="X361" s="183"/>
      <c r="Y361" s="184"/>
      <c r="Z361" s="237">
        <v>0.001679749</v>
      </c>
      <c r="AA361" s="238"/>
      <c r="AB361" s="238"/>
      <c r="AC361" s="238"/>
      <c r="AD361" s="238"/>
      <c r="AE361" s="239"/>
      <c r="AF361" s="208">
        <v>0.0209538655137047</v>
      </c>
      <c r="AG361" s="209"/>
      <c r="AH361" s="209"/>
      <c r="AI361" s="209"/>
      <c r="AJ361" s="210"/>
      <c r="AK361" s="237">
        <v>0.00136358</v>
      </c>
      <c r="AL361" s="238"/>
      <c r="AM361" s="238"/>
      <c r="AN361" s="238"/>
      <c r="AO361" s="238"/>
      <c r="AP361" s="239"/>
      <c r="AQ361" s="155">
        <v>0.0135299759694537</v>
      </c>
      <c r="AR361" s="156"/>
      <c r="AS361" s="156"/>
      <c r="AT361" s="156"/>
      <c r="AU361" s="157"/>
    </row>
    <row r="362" spans="2:47" ht="15" customHeight="1">
      <c r="B362" s="175"/>
      <c r="C362" s="176"/>
      <c r="D362" s="176"/>
      <c r="E362" s="176"/>
      <c r="F362" s="176"/>
      <c r="G362" s="176"/>
      <c r="H362" s="176"/>
      <c r="I362" s="176"/>
      <c r="J362" s="176"/>
      <c r="K362" s="176"/>
      <c r="L362" s="176"/>
      <c r="M362" s="176"/>
      <c r="N362" s="176"/>
      <c r="O362" s="177"/>
      <c r="P362" s="139" t="s">
        <v>164</v>
      </c>
      <c r="Q362" s="140"/>
      <c r="R362" s="141"/>
      <c r="S362" s="152" t="s">
        <v>163</v>
      </c>
      <c r="T362" s="153"/>
      <c r="U362" s="153"/>
      <c r="V362" s="153"/>
      <c r="W362" s="153"/>
      <c r="X362" s="153"/>
      <c r="Y362" s="154"/>
      <c r="Z362" s="100">
        <v>0.004561947</v>
      </c>
      <c r="AA362" s="101"/>
      <c r="AB362" s="101"/>
      <c r="AC362" s="101"/>
      <c r="AD362" s="101"/>
      <c r="AE362" s="102"/>
      <c r="AF362" s="130">
        <v>0.0569075641174059</v>
      </c>
      <c r="AG362" s="131"/>
      <c r="AH362" s="131"/>
      <c r="AI362" s="131"/>
      <c r="AJ362" s="132"/>
      <c r="AK362" s="100">
        <v>0.003354962</v>
      </c>
      <c r="AL362" s="101"/>
      <c r="AM362" s="101"/>
      <c r="AN362" s="101"/>
      <c r="AO362" s="101"/>
      <c r="AP362" s="102"/>
      <c r="AQ362" s="136">
        <v>0.0332892497971739</v>
      </c>
      <c r="AR362" s="137"/>
      <c r="AS362" s="137"/>
      <c r="AT362" s="137"/>
      <c r="AU362" s="138"/>
    </row>
    <row r="363" spans="2:47" ht="30" customHeight="1">
      <c r="B363" s="175"/>
      <c r="C363" s="176"/>
      <c r="D363" s="176"/>
      <c r="E363" s="176"/>
      <c r="F363" s="176"/>
      <c r="G363" s="176"/>
      <c r="H363" s="176"/>
      <c r="I363" s="176"/>
      <c r="J363" s="176"/>
      <c r="K363" s="176"/>
      <c r="L363" s="176"/>
      <c r="M363" s="176"/>
      <c r="N363" s="176"/>
      <c r="O363" s="177"/>
      <c r="P363" s="301"/>
      <c r="Q363" s="302"/>
      <c r="R363" s="303"/>
      <c r="S363" s="109" t="s">
        <v>165</v>
      </c>
      <c r="T363" s="153"/>
      <c r="U363" s="153"/>
      <c r="V363" s="153"/>
      <c r="W363" s="153"/>
      <c r="X363" s="153"/>
      <c r="Y363" s="154"/>
      <c r="Z363" s="100">
        <v>0</v>
      </c>
      <c r="AA363" s="101"/>
      <c r="AB363" s="101"/>
      <c r="AC363" s="101"/>
      <c r="AD363" s="101"/>
      <c r="AE363" s="102"/>
      <c r="AF363" s="130">
        <v>0</v>
      </c>
      <c r="AG363" s="131"/>
      <c r="AH363" s="131"/>
      <c r="AI363" s="131"/>
      <c r="AJ363" s="132"/>
      <c r="AK363" s="100">
        <v>0</v>
      </c>
      <c r="AL363" s="101"/>
      <c r="AM363" s="101"/>
      <c r="AN363" s="101"/>
      <c r="AO363" s="101"/>
      <c r="AP363" s="102"/>
      <c r="AQ363" s="130">
        <v>0</v>
      </c>
      <c r="AR363" s="131"/>
      <c r="AS363" s="131"/>
      <c r="AT363" s="131"/>
      <c r="AU363" s="132"/>
    </row>
    <row r="364" spans="2:47" ht="15" customHeight="1">
      <c r="B364" s="175"/>
      <c r="C364" s="176"/>
      <c r="D364" s="176"/>
      <c r="E364" s="176"/>
      <c r="F364" s="176"/>
      <c r="G364" s="176"/>
      <c r="H364" s="176"/>
      <c r="I364" s="176"/>
      <c r="J364" s="176"/>
      <c r="K364" s="176"/>
      <c r="L364" s="176"/>
      <c r="M364" s="176"/>
      <c r="N364" s="176"/>
      <c r="O364" s="177"/>
      <c r="P364" s="304"/>
      <c r="Q364" s="305"/>
      <c r="R364" s="306"/>
      <c r="S364" s="152" t="s">
        <v>167</v>
      </c>
      <c r="T364" s="153"/>
      <c r="U364" s="153"/>
      <c r="V364" s="153"/>
      <c r="W364" s="153"/>
      <c r="X364" s="153"/>
      <c r="Y364" s="154"/>
      <c r="Z364" s="100">
        <f>Z362+Z363</f>
        <v>0.004561947</v>
      </c>
      <c r="AA364" s="101"/>
      <c r="AB364" s="101"/>
      <c r="AC364" s="101"/>
      <c r="AD364" s="101"/>
      <c r="AE364" s="102"/>
      <c r="AF364" s="130">
        <f>AF362+AF363</f>
        <v>0.0569075641174059</v>
      </c>
      <c r="AG364" s="131"/>
      <c r="AH364" s="131"/>
      <c r="AI364" s="131"/>
      <c r="AJ364" s="132"/>
      <c r="AK364" s="100">
        <f>AK362+AK363</f>
        <v>0.003354962</v>
      </c>
      <c r="AL364" s="101"/>
      <c r="AM364" s="101"/>
      <c r="AN364" s="101"/>
      <c r="AO364" s="101"/>
      <c r="AP364" s="102"/>
      <c r="AQ364" s="136">
        <f>AQ362+AQ363</f>
        <v>0.0332892497971739</v>
      </c>
      <c r="AR364" s="137"/>
      <c r="AS364" s="137"/>
      <c r="AT364" s="137"/>
      <c r="AU364" s="138"/>
    </row>
    <row r="365" spans="2:47" ht="15" customHeight="1">
      <c r="B365" s="178"/>
      <c r="C365" s="179"/>
      <c r="D365" s="179"/>
      <c r="E365" s="179"/>
      <c r="F365" s="179"/>
      <c r="G365" s="179"/>
      <c r="H365" s="179"/>
      <c r="I365" s="179"/>
      <c r="J365" s="179"/>
      <c r="K365" s="179"/>
      <c r="L365" s="179"/>
      <c r="M365" s="179"/>
      <c r="N365" s="179"/>
      <c r="O365" s="180"/>
      <c r="P365" s="77" t="s">
        <v>162</v>
      </c>
      <c r="Q365" s="78"/>
      <c r="R365" s="78"/>
      <c r="S365" s="78"/>
      <c r="T365" s="78"/>
      <c r="U365" s="78"/>
      <c r="V365" s="78"/>
      <c r="W365" s="78"/>
      <c r="X365" s="78"/>
      <c r="Y365" s="79"/>
      <c r="Z365" s="100">
        <v>0.006667519</v>
      </c>
      <c r="AA365" s="101"/>
      <c r="AB365" s="101"/>
      <c r="AC365" s="101"/>
      <c r="AD365" s="101"/>
      <c r="AE365" s="102"/>
      <c r="AF365" s="130">
        <v>0.0831733172254132</v>
      </c>
      <c r="AG365" s="131"/>
      <c r="AH365" s="131"/>
      <c r="AI365" s="131"/>
      <c r="AJ365" s="132"/>
      <c r="AK365" s="100">
        <v>0.006219943</v>
      </c>
      <c r="AL365" s="101"/>
      <c r="AM365" s="101"/>
      <c r="AN365" s="101"/>
      <c r="AO365" s="101"/>
      <c r="AP365" s="102"/>
      <c r="AQ365" s="136">
        <v>0.0617167157932588</v>
      </c>
      <c r="AR365" s="137"/>
      <c r="AS365" s="137"/>
      <c r="AT365" s="137"/>
      <c r="AU365" s="138"/>
    </row>
    <row r="366" spans="2:47" ht="15" customHeight="1">
      <c r="B366" s="172" t="s">
        <v>187</v>
      </c>
      <c r="C366" s="173"/>
      <c r="D366" s="173"/>
      <c r="E366" s="173"/>
      <c r="F366" s="173"/>
      <c r="G366" s="173"/>
      <c r="H366" s="173"/>
      <c r="I366" s="173"/>
      <c r="J366" s="173"/>
      <c r="K366" s="173"/>
      <c r="L366" s="173"/>
      <c r="M366" s="173"/>
      <c r="N366" s="173"/>
      <c r="O366" s="174"/>
      <c r="P366" s="152" t="s">
        <v>114</v>
      </c>
      <c r="Q366" s="153"/>
      <c r="R366" s="153"/>
      <c r="S366" s="153"/>
      <c r="T366" s="153"/>
      <c r="U366" s="153"/>
      <c r="V366" s="153"/>
      <c r="W366" s="153"/>
      <c r="X366" s="153"/>
      <c r="Y366" s="154"/>
      <c r="Z366" s="100">
        <v>0.641289</v>
      </c>
      <c r="AA366" s="101"/>
      <c r="AB366" s="101"/>
      <c r="AC366" s="101"/>
      <c r="AD366" s="101"/>
      <c r="AE366" s="102"/>
      <c r="AF366" s="130">
        <v>0.162051235714596</v>
      </c>
      <c r="AG366" s="131"/>
      <c r="AH366" s="131"/>
      <c r="AI366" s="131"/>
      <c r="AJ366" s="132"/>
      <c r="AK366" s="100">
        <v>0.60052</v>
      </c>
      <c r="AL366" s="101"/>
      <c r="AM366" s="101"/>
      <c r="AN366" s="101"/>
      <c r="AO366" s="101"/>
      <c r="AP366" s="102"/>
      <c r="AQ366" s="136">
        <v>0.163830147434477</v>
      </c>
      <c r="AR366" s="137"/>
      <c r="AS366" s="137"/>
      <c r="AT366" s="137"/>
      <c r="AU366" s="138"/>
    </row>
    <row r="367" spans="2:47" ht="15" customHeight="1">
      <c r="B367" s="175"/>
      <c r="C367" s="176"/>
      <c r="D367" s="176"/>
      <c r="E367" s="176"/>
      <c r="F367" s="176"/>
      <c r="G367" s="176"/>
      <c r="H367" s="176"/>
      <c r="I367" s="176"/>
      <c r="J367" s="176"/>
      <c r="K367" s="176"/>
      <c r="L367" s="176"/>
      <c r="M367" s="176"/>
      <c r="N367" s="176"/>
      <c r="O367" s="177"/>
      <c r="P367" s="152" t="s">
        <v>134</v>
      </c>
      <c r="Q367" s="153"/>
      <c r="R367" s="153"/>
      <c r="S367" s="153"/>
      <c r="T367" s="153"/>
      <c r="U367" s="153"/>
      <c r="V367" s="153"/>
      <c r="W367" s="153"/>
      <c r="X367" s="153"/>
      <c r="Y367" s="154"/>
      <c r="Z367" s="100">
        <v>0.986621</v>
      </c>
      <c r="AA367" s="101"/>
      <c r="AB367" s="101"/>
      <c r="AC367" s="101"/>
      <c r="AD367" s="101"/>
      <c r="AE367" s="102"/>
      <c r="AF367" s="130">
        <v>0.249315288788628</v>
      </c>
      <c r="AG367" s="131"/>
      <c r="AH367" s="131"/>
      <c r="AI367" s="131"/>
      <c r="AJ367" s="132"/>
      <c r="AK367" s="100">
        <v>0.923906</v>
      </c>
      <c r="AL367" s="101"/>
      <c r="AM367" s="101"/>
      <c r="AN367" s="101"/>
      <c r="AO367" s="101"/>
      <c r="AP367" s="102"/>
      <c r="AQ367" s="136">
        <v>0.252054313254509</v>
      </c>
      <c r="AR367" s="137"/>
      <c r="AS367" s="137"/>
      <c r="AT367" s="137"/>
      <c r="AU367" s="138"/>
    </row>
    <row r="368" spans="2:47" ht="15" customHeight="1">
      <c r="B368" s="175"/>
      <c r="C368" s="176"/>
      <c r="D368" s="176"/>
      <c r="E368" s="176"/>
      <c r="F368" s="176"/>
      <c r="G368" s="176"/>
      <c r="H368" s="176"/>
      <c r="I368" s="176"/>
      <c r="J368" s="176"/>
      <c r="K368" s="176"/>
      <c r="L368" s="176"/>
      <c r="M368" s="176"/>
      <c r="N368" s="176"/>
      <c r="O368" s="177"/>
      <c r="P368" s="152" t="s">
        <v>135</v>
      </c>
      <c r="Q368" s="153"/>
      <c r="R368" s="153"/>
      <c r="S368" s="153"/>
      <c r="T368" s="153"/>
      <c r="U368" s="153"/>
      <c r="V368" s="153"/>
      <c r="W368" s="153"/>
      <c r="X368" s="153"/>
      <c r="Y368" s="154"/>
      <c r="Z368" s="100">
        <v>0.029558</v>
      </c>
      <c r="AA368" s="101"/>
      <c r="AB368" s="101"/>
      <c r="AC368" s="101"/>
      <c r="AD368" s="101"/>
      <c r="AE368" s="102"/>
      <c r="AF368" s="130">
        <v>0.00746919162070771</v>
      </c>
      <c r="AG368" s="131"/>
      <c r="AH368" s="131"/>
      <c r="AI368" s="131"/>
      <c r="AJ368" s="132"/>
      <c r="AK368" s="100">
        <v>0.027673</v>
      </c>
      <c r="AL368" s="101"/>
      <c r="AM368" s="101"/>
      <c r="AN368" s="101"/>
      <c r="AO368" s="101"/>
      <c r="AP368" s="102"/>
      <c r="AQ368" s="136">
        <v>0.00754957648363799</v>
      </c>
      <c r="AR368" s="137"/>
      <c r="AS368" s="137"/>
      <c r="AT368" s="137"/>
      <c r="AU368" s="138"/>
    </row>
    <row r="369" spans="2:47" ht="15" customHeight="1">
      <c r="B369" s="175"/>
      <c r="C369" s="176"/>
      <c r="D369" s="176"/>
      <c r="E369" s="176"/>
      <c r="F369" s="176"/>
      <c r="G369" s="176"/>
      <c r="H369" s="176"/>
      <c r="I369" s="176"/>
      <c r="J369" s="176"/>
      <c r="K369" s="176"/>
      <c r="L369" s="176"/>
      <c r="M369" s="176"/>
      <c r="N369" s="176"/>
      <c r="O369" s="177"/>
      <c r="P369" s="152" t="s">
        <v>17</v>
      </c>
      <c r="Q369" s="153"/>
      <c r="R369" s="153"/>
      <c r="S369" s="153"/>
      <c r="T369" s="153"/>
      <c r="U369" s="153"/>
      <c r="V369" s="153"/>
      <c r="W369" s="153"/>
      <c r="X369" s="153"/>
      <c r="Y369" s="154"/>
      <c r="Z369" s="100">
        <v>0.059155</v>
      </c>
      <c r="AA369" s="101"/>
      <c r="AB369" s="101"/>
      <c r="AC369" s="101"/>
      <c r="AD369" s="101"/>
      <c r="AE369" s="102"/>
      <c r="AF369" s="130">
        <v>0.0149482383897072</v>
      </c>
      <c r="AG369" s="131"/>
      <c r="AH369" s="131"/>
      <c r="AI369" s="131"/>
      <c r="AJ369" s="132"/>
      <c r="AK369" s="100">
        <v>0.055384</v>
      </c>
      <c r="AL369" s="101"/>
      <c r="AM369" s="101"/>
      <c r="AN369" s="101"/>
      <c r="AO369" s="101"/>
      <c r="AP369" s="102"/>
      <c r="AQ369" s="136">
        <v>0.0151095198919454</v>
      </c>
      <c r="AR369" s="137"/>
      <c r="AS369" s="137"/>
      <c r="AT369" s="137"/>
      <c r="AU369" s="138"/>
    </row>
    <row r="370" spans="2:47" ht="15" customHeight="1" thickBot="1">
      <c r="B370" s="175"/>
      <c r="C370" s="176"/>
      <c r="D370" s="176"/>
      <c r="E370" s="176"/>
      <c r="F370" s="176"/>
      <c r="G370" s="176"/>
      <c r="H370" s="176"/>
      <c r="I370" s="176"/>
      <c r="J370" s="176"/>
      <c r="K370" s="176"/>
      <c r="L370" s="176"/>
      <c r="M370" s="176"/>
      <c r="N370" s="176"/>
      <c r="O370" s="177"/>
      <c r="P370" s="169" t="s">
        <v>63</v>
      </c>
      <c r="Q370" s="170"/>
      <c r="R370" s="170"/>
      <c r="S370" s="170"/>
      <c r="T370" s="170"/>
      <c r="U370" s="170"/>
      <c r="V370" s="170"/>
      <c r="W370" s="170"/>
      <c r="X370" s="170"/>
      <c r="Y370" s="171"/>
      <c r="Z370" s="166">
        <f>SUM(Z366:AE369)</f>
        <v>1.716623</v>
      </c>
      <c r="AA370" s="167"/>
      <c r="AB370" s="167"/>
      <c r="AC370" s="167"/>
      <c r="AD370" s="167"/>
      <c r="AE370" s="168"/>
      <c r="AF370" s="163">
        <v>0.433783954513639</v>
      </c>
      <c r="AG370" s="164"/>
      <c r="AH370" s="164"/>
      <c r="AI370" s="164"/>
      <c r="AJ370" s="165"/>
      <c r="AK370" s="166">
        <f>SUM(AK366:AP369)</f>
        <v>1.6074830000000002</v>
      </c>
      <c r="AL370" s="167"/>
      <c r="AM370" s="167"/>
      <c r="AN370" s="167"/>
      <c r="AO370" s="167"/>
      <c r="AP370" s="168"/>
      <c r="AQ370" s="257">
        <v>0.43854355706457</v>
      </c>
      <c r="AR370" s="258"/>
      <c r="AS370" s="258"/>
      <c r="AT370" s="258"/>
      <c r="AU370" s="259"/>
    </row>
    <row r="371" spans="2:47" ht="15" customHeight="1" thickTop="1">
      <c r="B371" s="175"/>
      <c r="C371" s="176"/>
      <c r="D371" s="176"/>
      <c r="E371" s="176"/>
      <c r="F371" s="176"/>
      <c r="G371" s="176"/>
      <c r="H371" s="176"/>
      <c r="I371" s="176"/>
      <c r="J371" s="176"/>
      <c r="K371" s="176"/>
      <c r="L371" s="176"/>
      <c r="M371" s="176"/>
      <c r="N371" s="176"/>
      <c r="O371" s="177"/>
      <c r="P371" s="182" t="s">
        <v>92</v>
      </c>
      <c r="Q371" s="183"/>
      <c r="R371" s="183"/>
      <c r="S371" s="183"/>
      <c r="T371" s="183"/>
      <c r="U371" s="183"/>
      <c r="V371" s="183"/>
      <c r="W371" s="183"/>
      <c r="X371" s="183"/>
      <c r="Y371" s="184"/>
      <c r="Z371" s="237">
        <v>0.083210488</v>
      </c>
      <c r="AA371" s="238"/>
      <c r="AB371" s="238"/>
      <c r="AC371" s="238"/>
      <c r="AD371" s="238"/>
      <c r="AE371" s="239"/>
      <c r="AF371" s="208">
        <v>0.0210269666325394</v>
      </c>
      <c r="AG371" s="209"/>
      <c r="AH371" s="209"/>
      <c r="AI371" s="209"/>
      <c r="AJ371" s="210"/>
      <c r="AK371" s="237">
        <v>0.05164787</v>
      </c>
      <c r="AL371" s="238"/>
      <c r="AM371" s="238"/>
      <c r="AN371" s="238"/>
      <c r="AO371" s="238"/>
      <c r="AP371" s="239"/>
      <c r="AQ371" s="155">
        <v>0.0140902520428574</v>
      </c>
      <c r="AR371" s="156"/>
      <c r="AS371" s="156"/>
      <c r="AT371" s="156"/>
      <c r="AU371" s="157"/>
    </row>
    <row r="372" spans="2:47" ht="15" customHeight="1">
      <c r="B372" s="175"/>
      <c r="C372" s="176"/>
      <c r="D372" s="176"/>
      <c r="E372" s="176"/>
      <c r="F372" s="176"/>
      <c r="G372" s="176"/>
      <c r="H372" s="176"/>
      <c r="I372" s="176"/>
      <c r="J372" s="176"/>
      <c r="K372" s="176"/>
      <c r="L372" s="176"/>
      <c r="M372" s="176"/>
      <c r="N372" s="176"/>
      <c r="O372" s="177"/>
      <c r="P372" s="139" t="s">
        <v>164</v>
      </c>
      <c r="Q372" s="140"/>
      <c r="R372" s="141"/>
      <c r="S372" s="152" t="s">
        <v>163</v>
      </c>
      <c r="T372" s="153"/>
      <c r="U372" s="153"/>
      <c r="V372" s="153"/>
      <c r="W372" s="153"/>
      <c r="X372" s="153"/>
      <c r="Y372" s="154"/>
      <c r="Z372" s="100">
        <v>0.219560348</v>
      </c>
      <c r="AA372" s="101"/>
      <c r="AB372" s="101"/>
      <c r="AC372" s="101"/>
      <c r="AD372" s="101"/>
      <c r="AE372" s="102"/>
      <c r="AF372" s="130">
        <v>0.0554820458597087</v>
      </c>
      <c r="AG372" s="131"/>
      <c r="AH372" s="131"/>
      <c r="AI372" s="131"/>
      <c r="AJ372" s="132"/>
      <c r="AK372" s="100">
        <v>0.120884694</v>
      </c>
      <c r="AL372" s="101"/>
      <c r="AM372" s="101"/>
      <c r="AN372" s="101"/>
      <c r="AO372" s="101"/>
      <c r="AP372" s="102"/>
      <c r="AQ372" s="136">
        <v>0.0329790135892088</v>
      </c>
      <c r="AR372" s="137"/>
      <c r="AS372" s="137"/>
      <c r="AT372" s="137"/>
      <c r="AU372" s="138"/>
    </row>
    <row r="373" spans="2:47" ht="30" customHeight="1">
      <c r="B373" s="175"/>
      <c r="C373" s="176"/>
      <c r="D373" s="176"/>
      <c r="E373" s="176"/>
      <c r="F373" s="176"/>
      <c r="G373" s="176"/>
      <c r="H373" s="176"/>
      <c r="I373" s="176"/>
      <c r="J373" s="176"/>
      <c r="K373" s="176"/>
      <c r="L373" s="176"/>
      <c r="M373" s="176"/>
      <c r="N373" s="176"/>
      <c r="O373" s="177"/>
      <c r="P373" s="301"/>
      <c r="Q373" s="302"/>
      <c r="R373" s="303"/>
      <c r="S373" s="109" t="s">
        <v>165</v>
      </c>
      <c r="T373" s="153"/>
      <c r="U373" s="153"/>
      <c r="V373" s="153"/>
      <c r="W373" s="153"/>
      <c r="X373" s="153"/>
      <c r="Y373" s="154"/>
      <c r="Z373" s="100">
        <v>0</v>
      </c>
      <c r="AA373" s="101"/>
      <c r="AB373" s="101"/>
      <c r="AC373" s="101"/>
      <c r="AD373" s="101"/>
      <c r="AE373" s="102"/>
      <c r="AF373" s="130">
        <v>0</v>
      </c>
      <c r="AG373" s="131"/>
      <c r="AH373" s="131"/>
      <c r="AI373" s="131"/>
      <c r="AJ373" s="132"/>
      <c r="AK373" s="100">
        <v>0</v>
      </c>
      <c r="AL373" s="101"/>
      <c r="AM373" s="101"/>
      <c r="AN373" s="101"/>
      <c r="AO373" s="101"/>
      <c r="AP373" s="102"/>
      <c r="AQ373" s="130">
        <v>0</v>
      </c>
      <c r="AR373" s="131"/>
      <c r="AS373" s="131"/>
      <c r="AT373" s="131"/>
      <c r="AU373" s="132"/>
    </row>
    <row r="374" spans="2:47" ht="15" customHeight="1">
      <c r="B374" s="175"/>
      <c r="C374" s="176"/>
      <c r="D374" s="176"/>
      <c r="E374" s="176"/>
      <c r="F374" s="176"/>
      <c r="G374" s="176"/>
      <c r="H374" s="176"/>
      <c r="I374" s="176"/>
      <c r="J374" s="176"/>
      <c r="K374" s="176"/>
      <c r="L374" s="176"/>
      <c r="M374" s="176"/>
      <c r="N374" s="176"/>
      <c r="O374" s="177"/>
      <c r="P374" s="304"/>
      <c r="Q374" s="305"/>
      <c r="R374" s="306"/>
      <c r="S374" s="152" t="s">
        <v>167</v>
      </c>
      <c r="T374" s="153"/>
      <c r="U374" s="153"/>
      <c r="V374" s="153"/>
      <c r="W374" s="153"/>
      <c r="X374" s="153"/>
      <c r="Y374" s="154"/>
      <c r="Z374" s="100">
        <f>Z372+Z373</f>
        <v>0.219560348</v>
      </c>
      <c r="AA374" s="101"/>
      <c r="AB374" s="101"/>
      <c r="AC374" s="101"/>
      <c r="AD374" s="101"/>
      <c r="AE374" s="102"/>
      <c r="AF374" s="130">
        <f>AF372+AF373</f>
        <v>0.0554820458597087</v>
      </c>
      <c r="AG374" s="131"/>
      <c r="AH374" s="131"/>
      <c r="AI374" s="131"/>
      <c r="AJ374" s="132"/>
      <c r="AK374" s="100">
        <f>AK372+AK373</f>
        <v>0.120884694</v>
      </c>
      <c r="AL374" s="101"/>
      <c r="AM374" s="101"/>
      <c r="AN374" s="101"/>
      <c r="AO374" s="101"/>
      <c r="AP374" s="102"/>
      <c r="AQ374" s="136">
        <f>AQ372+AQ373</f>
        <v>0.0329790135892088</v>
      </c>
      <c r="AR374" s="137"/>
      <c r="AS374" s="137"/>
      <c r="AT374" s="137"/>
      <c r="AU374" s="138"/>
    </row>
    <row r="375" spans="2:47" ht="15" customHeight="1">
      <c r="B375" s="178"/>
      <c r="C375" s="179"/>
      <c r="D375" s="179"/>
      <c r="E375" s="179"/>
      <c r="F375" s="179"/>
      <c r="G375" s="179"/>
      <c r="H375" s="179"/>
      <c r="I375" s="179"/>
      <c r="J375" s="179"/>
      <c r="K375" s="179"/>
      <c r="L375" s="179"/>
      <c r="M375" s="179"/>
      <c r="N375" s="179"/>
      <c r="O375" s="180"/>
      <c r="P375" s="77" t="s">
        <v>162</v>
      </c>
      <c r="Q375" s="78"/>
      <c r="R375" s="78"/>
      <c r="S375" s="78"/>
      <c r="T375" s="78"/>
      <c r="U375" s="78"/>
      <c r="V375" s="78"/>
      <c r="W375" s="78"/>
      <c r="X375" s="78"/>
      <c r="Y375" s="79"/>
      <c r="Z375" s="100">
        <v>0.319043601</v>
      </c>
      <c r="AA375" s="101"/>
      <c r="AB375" s="101"/>
      <c r="AC375" s="101"/>
      <c r="AD375" s="101"/>
      <c r="AE375" s="102"/>
      <c r="AF375" s="130">
        <v>0.0806210769074232</v>
      </c>
      <c r="AG375" s="131"/>
      <c r="AH375" s="131"/>
      <c r="AI375" s="131"/>
      <c r="AJ375" s="132"/>
      <c r="AK375" s="100">
        <v>0.227685489</v>
      </c>
      <c r="AL375" s="101"/>
      <c r="AM375" s="101"/>
      <c r="AN375" s="101"/>
      <c r="AO375" s="101"/>
      <c r="AP375" s="102"/>
      <c r="AQ375" s="136">
        <v>0.0621157450735379</v>
      </c>
      <c r="AR375" s="137"/>
      <c r="AS375" s="137"/>
      <c r="AT375" s="137"/>
      <c r="AU375" s="138"/>
    </row>
    <row r="376" ht="15" customHeight="1">
      <c r="B376" s="1" t="s">
        <v>152</v>
      </c>
    </row>
    <row r="377" spans="2:47" ht="15" customHeight="1">
      <c r="B377" s="145" t="s">
        <v>160</v>
      </c>
      <c r="C377" s="145"/>
      <c r="D377" s="145"/>
      <c r="E377" s="145"/>
      <c r="F377" s="145"/>
      <c r="G377" s="145"/>
      <c r="H377" s="145"/>
      <c r="I377" s="145"/>
      <c r="J377" s="145"/>
      <c r="K377" s="145"/>
      <c r="L377" s="145"/>
      <c r="M377" s="145"/>
      <c r="N377" s="145"/>
      <c r="O377" s="145"/>
      <c r="P377" s="145"/>
      <c r="Q377" s="145"/>
      <c r="R377" s="145"/>
      <c r="S377" s="145"/>
      <c r="T377" s="145"/>
      <c r="U377" s="145"/>
      <c r="V377" s="145"/>
      <c r="W377" s="145"/>
      <c r="X377" s="145"/>
      <c r="Y377" s="145"/>
      <c r="Z377" s="145"/>
      <c r="AA377" s="145"/>
      <c r="AB377" s="145"/>
      <c r="AC377" s="145"/>
      <c r="AD377" s="145"/>
      <c r="AE377" s="145"/>
      <c r="AF377" s="145"/>
      <c r="AG377" s="145"/>
      <c r="AH377" s="145"/>
      <c r="AI377" s="145"/>
      <c r="AJ377" s="145"/>
      <c r="AK377" s="145"/>
      <c r="AL377" s="145"/>
      <c r="AM377" s="145"/>
      <c r="AN377" s="145"/>
      <c r="AO377" s="145"/>
      <c r="AP377" s="145"/>
      <c r="AQ377" s="145"/>
      <c r="AR377" s="145"/>
      <c r="AS377" s="145"/>
      <c r="AT377" s="145"/>
      <c r="AU377" s="145"/>
    </row>
    <row r="378" ht="15" customHeight="1">
      <c r="B378" s="1" t="s">
        <v>145</v>
      </c>
    </row>
    <row r="379" ht="15" customHeight="1">
      <c r="B379" s="1" t="s">
        <v>146</v>
      </c>
    </row>
    <row r="381" spans="2:47" ht="15" customHeight="1">
      <c r="B381" s="61" t="s">
        <v>75</v>
      </c>
      <c r="C381" s="62" t="s">
        <v>77</v>
      </c>
      <c r="D381" s="62"/>
      <c r="E381" s="36"/>
      <c r="F381" s="36"/>
      <c r="G381" s="36"/>
      <c r="H381" s="36"/>
      <c r="I381" s="36"/>
      <c r="J381" s="36"/>
      <c r="AO381" s="81" t="s">
        <v>87</v>
      </c>
      <c r="AP381" s="81"/>
      <c r="AQ381" s="81"/>
      <c r="AR381" s="81"/>
      <c r="AS381" s="81"/>
      <c r="AT381" s="81"/>
      <c r="AU381" s="81"/>
    </row>
    <row r="382" spans="2:47" ht="6" customHeight="1">
      <c r="B382" s="54"/>
      <c r="C382" s="55"/>
      <c r="D382" s="55"/>
      <c r="AO382" s="13"/>
      <c r="AP382" s="13"/>
      <c r="AQ382" s="13"/>
      <c r="AR382" s="13"/>
      <c r="AS382" s="13"/>
      <c r="AT382" s="13"/>
      <c r="AU382" s="13"/>
    </row>
    <row r="383" spans="2:47" ht="15" customHeight="1">
      <c r="B383" s="142"/>
      <c r="C383" s="143"/>
      <c r="D383" s="143"/>
      <c r="E383" s="143"/>
      <c r="F383" s="143"/>
      <c r="G383" s="143"/>
      <c r="H383" s="143"/>
      <c r="I383" s="143"/>
      <c r="J383" s="143"/>
      <c r="K383" s="143"/>
      <c r="L383" s="143"/>
      <c r="M383" s="143"/>
      <c r="N383" s="143"/>
      <c r="O383" s="144"/>
      <c r="P383" s="133"/>
      <c r="Q383" s="134"/>
      <c r="R383" s="134"/>
      <c r="S383" s="135"/>
      <c r="T383" s="133" t="s">
        <v>123</v>
      </c>
      <c r="U383" s="134"/>
      <c r="V383" s="134"/>
      <c r="W383" s="134"/>
      <c r="X383" s="134"/>
      <c r="Y383" s="134"/>
      <c r="Z383" s="134"/>
      <c r="AA383" s="134"/>
      <c r="AB383" s="135"/>
      <c r="AC383" s="133" t="s">
        <v>124</v>
      </c>
      <c r="AD383" s="134"/>
      <c r="AE383" s="134"/>
      <c r="AF383" s="134"/>
      <c r="AG383" s="134"/>
      <c r="AH383" s="134"/>
      <c r="AI383" s="134"/>
      <c r="AJ383" s="134"/>
      <c r="AK383" s="134"/>
      <c r="AL383" s="134"/>
      <c r="AM383" s="135"/>
      <c r="AN383" s="133" t="s">
        <v>125</v>
      </c>
      <c r="AO383" s="134"/>
      <c r="AP383" s="134"/>
      <c r="AQ383" s="134"/>
      <c r="AR383" s="134"/>
      <c r="AS383" s="134"/>
      <c r="AT383" s="134"/>
      <c r="AU383" s="135"/>
    </row>
    <row r="384" spans="2:47" ht="15" customHeight="1">
      <c r="B384" s="146" t="s">
        <v>182</v>
      </c>
      <c r="C384" s="147"/>
      <c r="D384" s="147"/>
      <c r="E384" s="147"/>
      <c r="F384" s="147"/>
      <c r="G384" s="147"/>
      <c r="H384" s="147"/>
      <c r="I384" s="147"/>
      <c r="J384" s="147"/>
      <c r="K384" s="147"/>
      <c r="L384" s="147"/>
      <c r="M384" s="147"/>
      <c r="N384" s="147"/>
      <c r="O384" s="148"/>
      <c r="P384" s="152" t="s">
        <v>126</v>
      </c>
      <c r="Q384" s="153"/>
      <c r="R384" s="153"/>
      <c r="S384" s="154"/>
      <c r="T384" s="152">
        <v>0.1124</v>
      </c>
      <c r="U384" s="153"/>
      <c r="V384" s="153"/>
      <c r="W384" s="153"/>
      <c r="X384" s="153"/>
      <c r="Y384" s="153"/>
      <c r="Z384" s="153"/>
      <c r="AA384" s="153"/>
      <c r="AB384" s="154"/>
      <c r="AC384" s="152">
        <v>0.2164</v>
      </c>
      <c r="AD384" s="153"/>
      <c r="AE384" s="153"/>
      <c r="AF384" s="153"/>
      <c r="AG384" s="153"/>
      <c r="AH384" s="153"/>
      <c r="AI384" s="153"/>
      <c r="AJ384" s="153"/>
      <c r="AK384" s="153"/>
      <c r="AL384" s="153"/>
      <c r="AM384" s="154"/>
      <c r="AN384" s="152">
        <f>T384+AC384</f>
        <v>0.3288</v>
      </c>
      <c r="AO384" s="153"/>
      <c r="AP384" s="153"/>
      <c r="AQ384" s="153"/>
      <c r="AR384" s="153"/>
      <c r="AS384" s="153"/>
      <c r="AT384" s="153"/>
      <c r="AU384" s="154"/>
    </row>
    <row r="385" spans="2:47" ht="15" customHeight="1">
      <c r="B385" s="149"/>
      <c r="C385" s="150"/>
      <c r="D385" s="150"/>
      <c r="E385" s="150"/>
      <c r="F385" s="150"/>
      <c r="G385" s="150"/>
      <c r="H385" s="150"/>
      <c r="I385" s="150"/>
      <c r="J385" s="150"/>
      <c r="K385" s="150"/>
      <c r="L385" s="150"/>
      <c r="M385" s="150"/>
      <c r="N385" s="150"/>
      <c r="O385" s="151"/>
      <c r="P385" s="152" t="s">
        <v>127</v>
      </c>
      <c r="Q385" s="153"/>
      <c r="R385" s="153"/>
      <c r="S385" s="154"/>
      <c r="T385" s="152">
        <v>0.1117</v>
      </c>
      <c r="U385" s="153"/>
      <c r="V385" s="153"/>
      <c r="W385" s="153"/>
      <c r="X385" s="153"/>
      <c r="Y385" s="153"/>
      <c r="Z385" s="153"/>
      <c r="AA385" s="153"/>
      <c r="AB385" s="154"/>
      <c r="AC385" s="152">
        <v>0.1644</v>
      </c>
      <c r="AD385" s="153"/>
      <c r="AE385" s="153"/>
      <c r="AF385" s="153"/>
      <c r="AG385" s="153"/>
      <c r="AH385" s="153"/>
      <c r="AI385" s="153"/>
      <c r="AJ385" s="153"/>
      <c r="AK385" s="153"/>
      <c r="AL385" s="153"/>
      <c r="AM385" s="154"/>
      <c r="AN385" s="152">
        <f>T385+AC385</f>
        <v>0.2761</v>
      </c>
      <c r="AO385" s="153"/>
      <c r="AP385" s="153"/>
      <c r="AQ385" s="153"/>
      <c r="AR385" s="153"/>
      <c r="AS385" s="153"/>
      <c r="AT385" s="153"/>
      <c r="AU385" s="154"/>
    </row>
    <row r="386" spans="2:47" ht="15" customHeight="1">
      <c r="B386" s="158" t="s">
        <v>128</v>
      </c>
      <c r="C386" s="158"/>
      <c r="D386" s="158"/>
      <c r="E386" s="158"/>
      <c r="F386" s="158"/>
      <c r="G386" s="158"/>
      <c r="H386" s="158"/>
      <c r="I386" s="158"/>
      <c r="J386" s="158"/>
      <c r="K386" s="158"/>
      <c r="L386" s="158"/>
      <c r="M386" s="158"/>
      <c r="N386" s="158"/>
      <c r="O386" s="158"/>
      <c r="P386" s="158"/>
      <c r="Q386" s="158"/>
      <c r="R386" s="158"/>
      <c r="S386" s="158"/>
      <c r="T386" s="158"/>
      <c r="U386" s="158"/>
      <c r="V386" s="158"/>
      <c r="W386" s="158"/>
      <c r="X386" s="158"/>
      <c r="Y386" s="158"/>
      <c r="Z386" s="158"/>
      <c r="AA386" s="158"/>
      <c r="AB386" s="158"/>
      <c r="AC386" s="158"/>
      <c r="AD386" s="158"/>
      <c r="AE386" s="158"/>
      <c r="AF386" s="158"/>
      <c r="AG386" s="158"/>
      <c r="AH386" s="158"/>
      <c r="AI386" s="158"/>
      <c r="AJ386" s="158"/>
      <c r="AK386" s="158"/>
      <c r="AL386" s="158"/>
      <c r="AM386" s="158"/>
      <c r="AN386" s="158"/>
      <c r="AO386" s="158"/>
      <c r="AP386" s="158"/>
      <c r="AQ386" s="158"/>
      <c r="AR386" s="158"/>
      <c r="AS386" s="158"/>
      <c r="AT386" s="158"/>
      <c r="AU386" s="158"/>
    </row>
    <row r="387" spans="2:47" ht="15" customHeight="1">
      <c r="B387" s="146" t="s">
        <v>229</v>
      </c>
      <c r="C387" s="147"/>
      <c r="D387" s="147"/>
      <c r="E387" s="147"/>
      <c r="F387" s="147"/>
      <c r="G387" s="147"/>
      <c r="H387" s="147"/>
      <c r="I387" s="147"/>
      <c r="J387" s="147"/>
      <c r="K387" s="147"/>
      <c r="L387" s="147"/>
      <c r="M387" s="147"/>
      <c r="N387" s="147"/>
      <c r="O387" s="148"/>
      <c r="P387" s="152" t="s">
        <v>126</v>
      </c>
      <c r="Q387" s="153"/>
      <c r="R387" s="153"/>
      <c r="S387" s="154"/>
      <c r="T387" s="80">
        <v>1.367</v>
      </c>
      <c r="U387" s="80"/>
      <c r="V387" s="80"/>
      <c r="W387" s="80"/>
      <c r="X387" s="80"/>
      <c r="Y387" s="80"/>
      <c r="Z387" s="80"/>
      <c r="AA387" s="80"/>
      <c r="AB387" s="80"/>
      <c r="AC387" s="80">
        <v>0.2168</v>
      </c>
      <c r="AD387" s="80"/>
      <c r="AE387" s="80"/>
      <c r="AF387" s="80"/>
      <c r="AG387" s="80"/>
      <c r="AH387" s="80"/>
      <c r="AI387" s="80"/>
      <c r="AJ387" s="80"/>
      <c r="AK387" s="80"/>
      <c r="AL387" s="80"/>
      <c r="AM387" s="80"/>
      <c r="AN387" s="159">
        <f aca="true" t="shared" si="0" ref="AN387:AN396">T387+AC387</f>
        <v>1.5838</v>
      </c>
      <c r="AO387" s="160"/>
      <c r="AP387" s="160"/>
      <c r="AQ387" s="160"/>
      <c r="AR387" s="160"/>
      <c r="AS387" s="160"/>
      <c r="AT387" s="160"/>
      <c r="AU387" s="161"/>
    </row>
    <row r="388" spans="2:47" ht="15" customHeight="1">
      <c r="B388" s="149"/>
      <c r="C388" s="150"/>
      <c r="D388" s="150"/>
      <c r="E388" s="150"/>
      <c r="F388" s="150"/>
      <c r="G388" s="150"/>
      <c r="H388" s="150"/>
      <c r="I388" s="150"/>
      <c r="J388" s="150"/>
      <c r="K388" s="150"/>
      <c r="L388" s="150"/>
      <c r="M388" s="150"/>
      <c r="N388" s="150"/>
      <c r="O388" s="151"/>
      <c r="P388" s="152" t="s">
        <v>127</v>
      </c>
      <c r="Q388" s="153"/>
      <c r="R388" s="153"/>
      <c r="S388" s="154"/>
      <c r="T388" s="80">
        <v>1.3633</v>
      </c>
      <c r="U388" s="80"/>
      <c r="V388" s="80"/>
      <c r="W388" s="80"/>
      <c r="X388" s="80"/>
      <c r="Y388" s="80"/>
      <c r="Z388" s="80"/>
      <c r="AA388" s="80"/>
      <c r="AB388" s="80"/>
      <c r="AC388" s="80">
        <v>0.1647</v>
      </c>
      <c r="AD388" s="80"/>
      <c r="AE388" s="80"/>
      <c r="AF388" s="80"/>
      <c r="AG388" s="80"/>
      <c r="AH388" s="80"/>
      <c r="AI388" s="80"/>
      <c r="AJ388" s="80"/>
      <c r="AK388" s="80"/>
      <c r="AL388" s="80"/>
      <c r="AM388" s="80"/>
      <c r="AN388" s="159">
        <f t="shared" si="0"/>
        <v>1.528</v>
      </c>
      <c r="AO388" s="160"/>
      <c r="AP388" s="160"/>
      <c r="AQ388" s="160"/>
      <c r="AR388" s="160"/>
      <c r="AS388" s="160"/>
      <c r="AT388" s="160"/>
      <c r="AU388" s="161"/>
    </row>
    <row r="389" spans="2:47" ht="15" customHeight="1">
      <c r="B389" s="146" t="s">
        <v>184</v>
      </c>
      <c r="C389" s="147"/>
      <c r="D389" s="147"/>
      <c r="E389" s="147"/>
      <c r="F389" s="147"/>
      <c r="G389" s="147"/>
      <c r="H389" s="147"/>
      <c r="I389" s="147"/>
      <c r="J389" s="147"/>
      <c r="K389" s="147"/>
      <c r="L389" s="147"/>
      <c r="M389" s="147"/>
      <c r="N389" s="147"/>
      <c r="O389" s="148"/>
      <c r="P389" s="152" t="s">
        <v>126</v>
      </c>
      <c r="Q389" s="153"/>
      <c r="R389" s="153"/>
      <c r="S389" s="154"/>
      <c r="T389" s="80">
        <v>2.232</v>
      </c>
      <c r="U389" s="80"/>
      <c r="V389" s="80"/>
      <c r="W389" s="80"/>
      <c r="X389" s="80"/>
      <c r="Y389" s="80"/>
      <c r="Z389" s="80"/>
      <c r="AA389" s="80"/>
      <c r="AB389" s="80"/>
      <c r="AC389" s="80">
        <v>0.1744</v>
      </c>
      <c r="AD389" s="80"/>
      <c r="AE389" s="80"/>
      <c r="AF389" s="80"/>
      <c r="AG389" s="80"/>
      <c r="AH389" s="80"/>
      <c r="AI389" s="80"/>
      <c r="AJ389" s="80"/>
      <c r="AK389" s="80"/>
      <c r="AL389" s="80"/>
      <c r="AM389" s="80"/>
      <c r="AN389" s="159">
        <f t="shared" si="0"/>
        <v>2.4064</v>
      </c>
      <c r="AO389" s="160"/>
      <c r="AP389" s="160"/>
      <c r="AQ389" s="160"/>
      <c r="AR389" s="160"/>
      <c r="AS389" s="160"/>
      <c r="AT389" s="160"/>
      <c r="AU389" s="161"/>
    </row>
    <row r="390" spans="2:47" ht="15" customHeight="1">
      <c r="B390" s="149"/>
      <c r="C390" s="150"/>
      <c r="D390" s="150"/>
      <c r="E390" s="150"/>
      <c r="F390" s="150"/>
      <c r="G390" s="150"/>
      <c r="H390" s="150"/>
      <c r="I390" s="150"/>
      <c r="J390" s="150"/>
      <c r="K390" s="150"/>
      <c r="L390" s="150"/>
      <c r="M390" s="150"/>
      <c r="N390" s="150"/>
      <c r="O390" s="151"/>
      <c r="P390" s="152" t="s">
        <v>127</v>
      </c>
      <c r="Q390" s="153"/>
      <c r="R390" s="153"/>
      <c r="S390" s="154"/>
      <c r="T390" s="80">
        <v>2.2059</v>
      </c>
      <c r="U390" s="80"/>
      <c r="V390" s="80"/>
      <c r="W390" s="80"/>
      <c r="X390" s="80"/>
      <c r="Y390" s="80"/>
      <c r="Z390" s="80"/>
      <c r="AA390" s="80"/>
      <c r="AB390" s="80"/>
      <c r="AC390" s="80">
        <v>0.1664</v>
      </c>
      <c r="AD390" s="80"/>
      <c r="AE390" s="80"/>
      <c r="AF390" s="80"/>
      <c r="AG390" s="80"/>
      <c r="AH390" s="80"/>
      <c r="AI390" s="80"/>
      <c r="AJ390" s="80"/>
      <c r="AK390" s="80"/>
      <c r="AL390" s="80"/>
      <c r="AM390" s="80"/>
      <c r="AN390" s="159">
        <f t="shared" si="0"/>
        <v>2.3723</v>
      </c>
      <c r="AO390" s="160"/>
      <c r="AP390" s="160"/>
      <c r="AQ390" s="160"/>
      <c r="AR390" s="160"/>
      <c r="AS390" s="160"/>
      <c r="AT390" s="160"/>
      <c r="AU390" s="161"/>
    </row>
    <row r="391" spans="2:47" ht="15" customHeight="1">
      <c r="B391" s="146" t="s">
        <v>185</v>
      </c>
      <c r="C391" s="147"/>
      <c r="D391" s="147"/>
      <c r="E391" s="147"/>
      <c r="F391" s="147"/>
      <c r="G391" s="147"/>
      <c r="H391" s="147"/>
      <c r="I391" s="147"/>
      <c r="J391" s="147"/>
      <c r="K391" s="147"/>
      <c r="L391" s="147"/>
      <c r="M391" s="147"/>
      <c r="N391" s="147"/>
      <c r="O391" s="148"/>
      <c r="P391" s="152" t="s">
        <v>126</v>
      </c>
      <c r="Q391" s="153"/>
      <c r="R391" s="153"/>
      <c r="S391" s="154"/>
      <c r="T391" s="80">
        <v>2.1233</v>
      </c>
      <c r="U391" s="80"/>
      <c r="V391" s="80"/>
      <c r="W391" s="80"/>
      <c r="X391" s="80"/>
      <c r="Y391" s="80"/>
      <c r="Z391" s="80"/>
      <c r="AA391" s="80"/>
      <c r="AB391" s="80"/>
      <c r="AC391" s="80">
        <v>0.1995</v>
      </c>
      <c r="AD391" s="80"/>
      <c r="AE391" s="80"/>
      <c r="AF391" s="80"/>
      <c r="AG391" s="80"/>
      <c r="AH391" s="80"/>
      <c r="AI391" s="80"/>
      <c r="AJ391" s="80"/>
      <c r="AK391" s="80"/>
      <c r="AL391" s="80"/>
      <c r="AM391" s="80"/>
      <c r="AN391" s="159">
        <f t="shared" si="0"/>
        <v>2.3228</v>
      </c>
      <c r="AO391" s="160"/>
      <c r="AP391" s="160"/>
      <c r="AQ391" s="160"/>
      <c r="AR391" s="160"/>
      <c r="AS391" s="160"/>
      <c r="AT391" s="160"/>
      <c r="AU391" s="161"/>
    </row>
    <row r="392" spans="2:47" ht="15" customHeight="1">
      <c r="B392" s="149"/>
      <c r="C392" s="150"/>
      <c r="D392" s="150"/>
      <c r="E392" s="150"/>
      <c r="F392" s="150"/>
      <c r="G392" s="150"/>
      <c r="H392" s="150"/>
      <c r="I392" s="150"/>
      <c r="J392" s="150"/>
      <c r="K392" s="150"/>
      <c r="L392" s="150"/>
      <c r="M392" s="150"/>
      <c r="N392" s="150"/>
      <c r="O392" s="151"/>
      <c r="P392" s="152" t="s">
        <v>127</v>
      </c>
      <c r="Q392" s="153"/>
      <c r="R392" s="153"/>
      <c r="S392" s="154"/>
      <c r="T392" s="80">
        <v>2.1476</v>
      </c>
      <c r="U392" s="80"/>
      <c r="V392" s="80"/>
      <c r="W392" s="80"/>
      <c r="X392" s="80"/>
      <c r="Y392" s="80"/>
      <c r="Z392" s="80"/>
      <c r="AA392" s="80"/>
      <c r="AB392" s="80"/>
      <c r="AC392" s="80">
        <v>0.1492</v>
      </c>
      <c r="AD392" s="80"/>
      <c r="AE392" s="80"/>
      <c r="AF392" s="80"/>
      <c r="AG392" s="80"/>
      <c r="AH392" s="80"/>
      <c r="AI392" s="80"/>
      <c r="AJ392" s="80"/>
      <c r="AK392" s="80"/>
      <c r="AL392" s="80"/>
      <c r="AM392" s="80"/>
      <c r="AN392" s="159">
        <f t="shared" si="0"/>
        <v>2.2968</v>
      </c>
      <c r="AO392" s="160"/>
      <c r="AP392" s="160"/>
      <c r="AQ392" s="160"/>
      <c r="AR392" s="160"/>
      <c r="AS392" s="160"/>
      <c r="AT392" s="160"/>
      <c r="AU392" s="161"/>
    </row>
    <row r="393" spans="2:47" ht="15" customHeight="1">
      <c r="B393" s="146" t="s">
        <v>186</v>
      </c>
      <c r="C393" s="147"/>
      <c r="D393" s="147"/>
      <c r="E393" s="147"/>
      <c r="F393" s="147"/>
      <c r="G393" s="147"/>
      <c r="H393" s="147"/>
      <c r="I393" s="147"/>
      <c r="J393" s="147"/>
      <c r="K393" s="147"/>
      <c r="L393" s="147"/>
      <c r="M393" s="147"/>
      <c r="N393" s="147"/>
      <c r="O393" s="148"/>
      <c r="P393" s="152" t="s">
        <v>126</v>
      </c>
      <c r="Q393" s="153"/>
      <c r="R393" s="153"/>
      <c r="S393" s="154"/>
      <c r="T393" s="80">
        <v>1.9541</v>
      </c>
      <c r="U393" s="80"/>
      <c r="V393" s="80"/>
      <c r="W393" s="80"/>
      <c r="X393" s="80"/>
      <c r="Y393" s="80"/>
      <c r="Z393" s="80"/>
      <c r="AA393" s="80"/>
      <c r="AB393" s="80"/>
      <c r="AC393" s="80">
        <v>0.2911</v>
      </c>
      <c r="AD393" s="80"/>
      <c r="AE393" s="80"/>
      <c r="AF393" s="80"/>
      <c r="AG393" s="80"/>
      <c r="AH393" s="80"/>
      <c r="AI393" s="80"/>
      <c r="AJ393" s="80"/>
      <c r="AK393" s="80"/>
      <c r="AL393" s="80"/>
      <c r="AM393" s="80"/>
      <c r="AN393" s="159">
        <f t="shared" si="0"/>
        <v>2.2452</v>
      </c>
      <c r="AO393" s="160"/>
      <c r="AP393" s="160"/>
      <c r="AQ393" s="160"/>
      <c r="AR393" s="160"/>
      <c r="AS393" s="160"/>
      <c r="AT393" s="160"/>
      <c r="AU393" s="161"/>
    </row>
    <row r="394" spans="2:47" ht="15" customHeight="1">
      <c r="B394" s="149"/>
      <c r="C394" s="150"/>
      <c r="D394" s="150"/>
      <c r="E394" s="150"/>
      <c r="F394" s="150"/>
      <c r="G394" s="150"/>
      <c r="H394" s="150"/>
      <c r="I394" s="150"/>
      <c r="J394" s="150"/>
      <c r="K394" s="150"/>
      <c r="L394" s="150"/>
      <c r="M394" s="150"/>
      <c r="N394" s="150"/>
      <c r="O394" s="151"/>
      <c r="P394" s="152" t="s">
        <v>127</v>
      </c>
      <c r="Q394" s="153"/>
      <c r="R394" s="153"/>
      <c r="S394" s="154"/>
      <c r="T394" s="80">
        <v>1.9627</v>
      </c>
      <c r="U394" s="80"/>
      <c r="V394" s="80"/>
      <c r="W394" s="80"/>
      <c r="X394" s="80"/>
      <c r="Y394" s="80"/>
      <c r="Z394" s="80"/>
      <c r="AA394" s="80"/>
      <c r="AB394" s="80"/>
      <c r="AC394" s="80">
        <v>0.1686</v>
      </c>
      <c r="AD394" s="80"/>
      <c r="AE394" s="80"/>
      <c r="AF394" s="80"/>
      <c r="AG394" s="80"/>
      <c r="AH394" s="80"/>
      <c r="AI394" s="80"/>
      <c r="AJ394" s="80"/>
      <c r="AK394" s="80"/>
      <c r="AL394" s="80"/>
      <c r="AM394" s="80"/>
      <c r="AN394" s="159">
        <f t="shared" si="0"/>
        <v>2.1313</v>
      </c>
      <c r="AO394" s="160"/>
      <c r="AP394" s="160"/>
      <c r="AQ394" s="160"/>
      <c r="AR394" s="160"/>
      <c r="AS394" s="160"/>
      <c r="AT394" s="160"/>
      <c r="AU394" s="161"/>
    </row>
    <row r="395" spans="2:47" ht="15" customHeight="1">
      <c r="B395" s="146" t="s">
        <v>187</v>
      </c>
      <c r="C395" s="147"/>
      <c r="D395" s="147"/>
      <c r="E395" s="147"/>
      <c r="F395" s="147"/>
      <c r="G395" s="147"/>
      <c r="H395" s="147"/>
      <c r="I395" s="147"/>
      <c r="J395" s="147"/>
      <c r="K395" s="147"/>
      <c r="L395" s="147"/>
      <c r="M395" s="147"/>
      <c r="N395" s="147"/>
      <c r="O395" s="148"/>
      <c r="P395" s="152" t="s">
        <v>126</v>
      </c>
      <c r="Q395" s="153"/>
      <c r="R395" s="153"/>
      <c r="S395" s="154"/>
      <c r="T395" s="80">
        <v>1.8799</v>
      </c>
      <c r="U395" s="80"/>
      <c r="V395" s="80"/>
      <c r="W395" s="80"/>
      <c r="X395" s="80"/>
      <c r="Y395" s="80"/>
      <c r="Z395" s="80"/>
      <c r="AA395" s="80"/>
      <c r="AB395" s="80"/>
      <c r="AC395" s="80">
        <v>0.2139</v>
      </c>
      <c r="AD395" s="80"/>
      <c r="AE395" s="80"/>
      <c r="AF395" s="80"/>
      <c r="AG395" s="80"/>
      <c r="AH395" s="80"/>
      <c r="AI395" s="80"/>
      <c r="AJ395" s="80"/>
      <c r="AK395" s="80"/>
      <c r="AL395" s="80"/>
      <c r="AM395" s="80"/>
      <c r="AN395" s="159">
        <f t="shared" si="0"/>
        <v>2.0938</v>
      </c>
      <c r="AO395" s="160"/>
      <c r="AP395" s="160"/>
      <c r="AQ395" s="160"/>
      <c r="AR395" s="160"/>
      <c r="AS395" s="160"/>
      <c r="AT395" s="160"/>
      <c r="AU395" s="161"/>
    </row>
    <row r="396" spans="2:47" ht="15" customHeight="1">
      <c r="B396" s="149"/>
      <c r="C396" s="150"/>
      <c r="D396" s="150"/>
      <c r="E396" s="150"/>
      <c r="F396" s="150"/>
      <c r="G396" s="150"/>
      <c r="H396" s="150"/>
      <c r="I396" s="150"/>
      <c r="J396" s="150"/>
      <c r="K396" s="150"/>
      <c r="L396" s="150"/>
      <c r="M396" s="150"/>
      <c r="N396" s="150"/>
      <c r="O396" s="151"/>
      <c r="P396" s="152" t="s">
        <v>127</v>
      </c>
      <c r="Q396" s="153"/>
      <c r="R396" s="153"/>
      <c r="S396" s="154"/>
      <c r="T396" s="80">
        <v>1.8748</v>
      </c>
      <c r="U396" s="80"/>
      <c r="V396" s="80"/>
      <c r="W396" s="80"/>
      <c r="X396" s="80"/>
      <c r="Y396" s="80"/>
      <c r="Z396" s="80"/>
      <c r="AA396" s="80"/>
      <c r="AB396" s="80"/>
      <c r="AC396" s="80">
        <v>0.1646</v>
      </c>
      <c r="AD396" s="80"/>
      <c r="AE396" s="80"/>
      <c r="AF396" s="80"/>
      <c r="AG396" s="80"/>
      <c r="AH396" s="80"/>
      <c r="AI396" s="80"/>
      <c r="AJ396" s="80"/>
      <c r="AK396" s="80"/>
      <c r="AL396" s="80"/>
      <c r="AM396" s="80"/>
      <c r="AN396" s="159">
        <f t="shared" si="0"/>
        <v>2.0394</v>
      </c>
      <c r="AO396" s="160"/>
      <c r="AP396" s="160"/>
      <c r="AQ396" s="160"/>
      <c r="AR396" s="160"/>
      <c r="AS396" s="160"/>
      <c r="AT396" s="160"/>
      <c r="AU396" s="161"/>
    </row>
    <row r="397" spans="2:47" ht="27.75" customHeight="1">
      <c r="B397" s="162" t="s">
        <v>157</v>
      </c>
      <c r="C397" s="162"/>
      <c r="D397" s="162"/>
      <c r="E397" s="162"/>
      <c r="F397" s="162"/>
      <c r="G397" s="162"/>
      <c r="H397" s="162"/>
      <c r="I397" s="162"/>
      <c r="J397" s="162"/>
      <c r="K397" s="162"/>
      <c r="L397" s="162"/>
      <c r="M397" s="162"/>
      <c r="N397" s="162"/>
      <c r="O397" s="162"/>
      <c r="P397" s="162"/>
      <c r="Q397" s="162"/>
      <c r="R397" s="162"/>
      <c r="S397" s="162"/>
      <c r="T397" s="162"/>
      <c r="U397" s="162"/>
      <c r="V397" s="162"/>
      <c r="W397" s="162"/>
      <c r="X397" s="162"/>
      <c r="Y397" s="162"/>
      <c r="Z397" s="162"/>
      <c r="AA397" s="162"/>
      <c r="AB397" s="162"/>
      <c r="AC397" s="162"/>
      <c r="AD397" s="162"/>
      <c r="AE397" s="162"/>
      <c r="AF397" s="162"/>
      <c r="AG397" s="162"/>
      <c r="AH397" s="162"/>
      <c r="AI397" s="162"/>
      <c r="AJ397" s="162"/>
      <c r="AK397" s="162"/>
      <c r="AL397" s="162"/>
      <c r="AM397" s="162"/>
      <c r="AN397" s="162"/>
      <c r="AO397" s="162"/>
      <c r="AP397" s="162"/>
      <c r="AQ397" s="162"/>
      <c r="AR397" s="162"/>
      <c r="AS397" s="162"/>
      <c r="AT397" s="162"/>
      <c r="AU397" s="162"/>
    </row>
    <row r="398" spans="2:47" ht="27" customHeight="1">
      <c r="B398" s="162" t="s">
        <v>161</v>
      </c>
      <c r="C398" s="162"/>
      <c r="D398" s="162"/>
      <c r="E398" s="162"/>
      <c r="F398" s="162"/>
      <c r="G398" s="162"/>
      <c r="H398" s="162"/>
      <c r="I398" s="162"/>
      <c r="J398" s="162"/>
      <c r="K398" s="162"/>
      <c r="L398" s="162"/>
      <c r="M398" s="162"/>
      <c r="N398" s="162"/>
      <c r="O398" s="162"/>
      <c r="P398" s="162"/>
      <c r="Q398" s="162"/>
      <c r="R398" s="162"/>
      <c r="S398" s="162"/>
      <c r="T398" s="162"/>
      <c r="U398" s="162"/>
      <c r="V398" s="162"/>
      <c r="W398" s="162"/>
      <c r="X398" s="162"/>
      <c r="Y398" s="162"/>
      <c r="Z398" s="162"/>
      <c r="AA398" s="162"/>
      <c r="AB398" s="162"/>
      <c r="AC398" s="162"/>
      <c r="AD398" s="162"/>
      <c r="AE398" s="162"/>
      <c r="AF398" s="162"/>
      <c r="AG398" s="162"/>
      <c r="AH398" s="162"/>
      <c r="AI398" s="162"/>
      <c r="AJ398" s="162"/>
      <c r="AK398" s="162"/>
      <c r="AL398" s="162"/>
      <c r="AM398" s="162"/>
      <c r="AN398" s="162"/>
      <c r="AO398" s="162"/>
      <c r="AP398" s="162"/>
      <c r="AQ398" s="162"/>
      <c r="AR398" s="162"/>
      <c r="AS398" s="162"/>
      <c r="AT398" s="162"/>
      <c r="AU398" s="162"/>
    </row>
    <row r="399" spans="3:47" ht="15" customHeight="1" thickBot="1">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row>
    <row r="400" spans="2:47" ht="24.75" customHeight="1" thickBot="1" thickTop="1">
      <c r="B400" s="104" t="s">
        <v>277</v>
      </c>
      <c r="C400" s="105"/>
      <c r="D400" s="105"/>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5"/>
      <c r="AA400" s="105"/>
      <c r="AB400" s="105"/>
      <c r="AC400" s="105"/>
      <c r="AD400" s="105"/>
      <c r="AE400" s="105"/>
      <c r="AF400" s="105"/>
      <c r="AG400" s="105"/>
      <c r="AH400" s="105"/>
      <c r="AI400" s="105"/>
      <c r="AJ400" s="105"/>
      <c r="AK400" s="105"/>
      <c r="AL400" s="105"/>
      <c r="AM400" s="105"/>
      <c r="AN400" s="105"/>
      <c r="AO400" s="105"/>
      <c r="AP400" s="105"/>
      <c r="AQ400" s="105"/>
      <c r="AR400" s="105"/>
      <c r="AS400" s="105"/>
      <c r="AT400" s="105"/>
      <c r="AU400" s="106"/>
    </row>
    <row r="401" ht="12" thickTop="1">
      <c r="A401" s="15"/>
    </row>
    <row r="402" spans="1:47" ht="15" customHeight="1">
      <c r="A402" s="15"/>
      <c r="B402" s="61" t="s">
        <v>75</v>
      </c>
      <c r="C402" s="62" t="s">
        <v>78</v>
      </c>
      <c r="D402" s="36"/>
      <c r="E402" s="36"/>
      <c r="F402" s="36"/>
      <c r="G402" s="36"/>
      <c r="H402" s="36"/>
      <c r="I402" s="36"/>
      <c r="J402" s="36"/>
      <c r="K402" s="36"/>
      <c r="L402" s="36"/>
      <c r="M402" s="36"/>
      <c r="AO402" s="81" t="s">
        <v>86</v>
      </c>
      <c r="AP402" s="81"/>
      <c r="AQ402" s="81"/>
      <c r="AR402" s="81"/>
      <c r="AS402" s="81"/>
      <c r="AT402" s="81"/>
      <c r="AU402" s="81"/>
    </row>
    <row r="403" spans="1:47" ht="6" customHeight="1">
      <c r="A403" s="15"/>
      <c r="B403" s="54"/>
      <c r="C403" s="55"/>
      <c r="AO403" s="31"/>
      <c r="AP403" s="31"/>
      <c r="AQ403" s="31"/>
      <c r="AR403" s="31"/>
      <c r="AS403" s="31"/>
      <c r="AT403" s="31"/>
      <c r="AU403" s="31"/>
    </row>
    <row r="404" spans="1:47" ht="15.75" customHeight="1">
      <c r="A404" s="15"/>
      <c r="B404" s="133" t="s">
        <v>68</v>
      </c>
      <c r="C404" s="134"/>
      <c r="D404" s="134"/>
      <c r="E404" s="134"/>
      <c r="F404" s="134"/>
      <c r="G404" s="134"/>
      <c r="H404" s="134"/>
      <c r="I404" s="134"/>
      <c r="J404" s="134"/>
      <c r="K404" s="134"/>
      <c r="L404" s="134"/>
      <c r="M404" s="134"/>
      <c r="N404" s="134"/>
      <c r="O404" s="134"/>
      <c r="P404" s="134"/>
      <c r="Q404" s="135"/>
      <c r="R404" s="133" t="s">
        <v>69</v>
      </c>
      <c r="S404" s="134"/>
      <c r="T404" s="134"/>
      <c r="U404" s="134"/>
      <c r="V404" s="134"/>
      <c r="W404" s="134"/>
      <c r="X404" s="134"/>
      <c r="Y404" s="134"/>
      <c r="Z404" s="134"/>
      <c r="AA404" s="134"/>
      <c r="AB404" s="134"/>
      <c r="AC404" s="134"/>
      <c r="AD404" s="134"/>
      <c r="AE404" s="134"/>
      <c r="AF404" s="134"/>
      <c r="AG404" s="135"/>
      <c r="AH404" s="133" t="s">
        <v>71</v>
      </c>
      <c r="AI404" s="134"/>
      <c r="AJ404" s="134"/>
      <c r="AK404" s="134"/>
      <c r="AL404" s="134"/>
      <c r="AM404" s="134"/>
      <c r="AN404" s="134"/>
      <c r="AO404" s="134"/>
      <c r="AP404" s="134"/>
      <c r="AQ404" s="134"/>
      <c r="AR404" s="134"/>
      <c r="AS404" s="134"/>
      <c r="AT404" s="134"/>
      <c r="AU404" s="135"/>
    </row>
    <row r="405" spans="1:47" ht="15.75" customHeight="1">
      <c r="A405" s="15"/>
      <c r="B405" s="133" t="s">
        <v>64</v>
      </c>
      <c r="C405" s="134"/>
      <c r="D405" s="134"/>
      <c r="E405" s="134"/>
      <c r="F405" s="134"/>
      <c r="G405" s="134"/>
      <c r="H405" s="134"/>
      <c r="I405" s="135"/>
      <c r="J405" s="133" t="s">
        <v>65</v>
      </c>
      <c r="K405" s="134"/>
      <c r="L405" s="134"/>
      <c r="M405" s="134"/>
      <c r="N405" s="134"/>
      <c r="O405" s="134"/>
      <c r="P405" s="134"/>
      <c r="Q405" s="135"/>
      <c r="R405" s="133" t="s">
        <v>64</v>
      </c>
      <c r="S405" s="134"/>
      <c r="T405" s="134"/>
      <c r="U405" s="134"/>
      <c r="V405" s="134"/>
      <c r="W405" s="134"/>
      <c r="X405" s="134"/>
      <c r="Y405" s="135"/>
      <c r="Z405" s="133" t="s">
        <v>65</v>
      </c>
      <c r="AA405" s="134"/>
      <c r="AB405" s="134"/>
      <c r="AC405" s="134"/>
      <c r="AD405" s="134"/>
      <c r="AE405" s="134"/>
      <c r="AF405" s="134"/>
      <c r="AG405" s="135"/>
      <c r="AH405" s="133" t="s">
        <v>66</v>
      </c>
      <c r="AI405" s="134"/>
      <c r="AJ405" s="134"/>
      <c r="AK405" s="134"/>
      <c r="AL405" s="134"/>
      <c r="AM405" s="134"/>
      <c r="AN405" s="135"/>
      <c r="AO405" s="133" t="s">
        <v>67</v>
      </c>
      <c r="AP405" s="134"/>
      <c r="AQ405" s="134"/>
      <c r="AR405" s="134"/>
      <c r="AS405" s="134"/>
      <c r="AT405" s="134"/>
      <c r="AU405" s="135"/>
    </row>
    <row r="406" spans="1:47" ht="15.75" customHeight="1">
      <c r="A406" s="15"/>
      <c r="B406" s="97">
        <v>52115</v>
      </c>
      <c r="C406" s="98"/>
      <c r="D406" s="98"/>
      <c r="E406" s="98"/>
      <c r="F406" s="98"/>
      <c r="G406" s="98"/>
      <c r="H406" s="98"/>
      <c r="I406" s="99"/>
      <c r="J406" s="97">
        <v>1119.9669</v>
      </c>
      <c r="K406" s="98"/>
      <c r="L406" s="98"/>
      <c r="M406" s="98"/>
      <c r="N406" s="98"/>
      <c r="O406" s="98"/>
      <c r="P406" s="98"/>
      <c r="Q406" s="99"/>
      <c r="R406" s="97">
        <v>42513</v>
      </c>
      <c r="S406" s="98"/>
      <c r="T406" s="98"/>
      <c r="U406" s="98"/>
      <c r="V406" s="98"/>
      <c r="W406" s="98"/>
      <c r="X406" s="98"/>
      <c r="Y406" s="99"/>
      <c r="Z406" s="97">
        <v>1882.504905</v>
      </c>
      <c r="AA406" s="98"/>
      <c r="AB406" s="98"/>
      <c r="AC406" s="98"/>
      <c r="AD406" s="98"/>
      <c r="AE406" s="98"/>
      <c r="AF406" s="98"/>
      <c r="AG406" s="99"/>
      <c r="AH406" s="240">
        <v>21.9474258570874</v>
      </c>
      <c r="AI406" s="241"/>
      <c r="AJ406" s="241"/>
      <c r="AK406" s="241"/>
      <c r="AL406" s="241"/>
      <c r="AM406" s="241"/>
      <c r="AN406" s="242"/>
      <c r="AO406" s="251">
        <v>87.0740264982271</v>
      </c>
      <c r="AP406" s="252"/>
      <c r="AQ406" s="252"/>
      <c r="AR406" s="252"/>
      <c r="AS406" s="252"/>
      <c r="AT406" s="252"/>
      <c r="AU406" s="253"/>
    </row>
    <row r="407" spans="1:2" ht="15" customHeight="1">
      <c r="A407" s="15"/>
      <c r="B407" s="1" t="s">
        <v>70</v>
      </c>
    </row>
    <row r="409" spans="2:47" ht="15" customHeight="1">
      <c r="B409" s="61" t="s">
        <v>122</v>
      </c>
      <c r="C409" s="68" t="s">
        <v>129</v>
      </c>
      <c r="D409" s="69"/>
      <c r="E409" s="69"/>
      <c r="F409" s="69"/>
      <c r="G409" s="69"/>
      <c r="H409" s="69"/>
      <c r="I409" s="69"/>
      <c r="J409" s="69"/>
      <c r="K409" s="69"/>
      <c r="L409" s="69"/>
      <c r="M409" s="69"/>
      <c r="N409" s="69"/>
      <c r="AO409" s="81" t="s">
        <v>151</v>
      </c>
      <c r="AP409" s="81"/>
      <c r="AQ409" s="81"/>
      <c r="AR409" s="81"/>
      <c r="AS409" s="81"/>
      <c r="AT409" s="81"/>
      <c r="AU409" s="81"/>
    </row>
    <row r="410" spans="41:47" s="2" customFormat="1" ht="6" customHeight="1">
      <c r="AO410" s="211"/>
      <c r="AP410" s="211"/>
      <c r="AQ410" s="211"/>
      <c r="AR410" s="211"/>
      <c r="AS410" s="211"/>
      <c r="AT410" s="211"/>
      <c r="AU410" s="211"/>
    </row>
    <row r="411" spans="2:47" s="2" customFormat="1" ht="15" customHeight="1">
      <c r="B411" s="133" t="s">
        <v>230</v>
      </c>
      <c r="C411" s="134"/>
      <c r="D411" s="134"/>
      <c r="E411" s="134"/>
      <c r="F411" s="134"/>
      <c r="G411" s="134"/>
      <c r="H411" s="134"/>
      <c r="I411" s="134"/>
      <c r="J411" s="134"/>
      <c r="K411" s="134"/>
      <c r="L411" s="134"/>
      <c r="M411" s="134"/>
      <c r="N411" s="134"/>
      <c r="O411" s="134"/>
      <c r="P411" s="134"/>
      <c r="Q411" s="135"/>
      <c r="R411" s="133" t="s">
        <v>231</v>
      </c>
      <c r="S411" s="134"/>
      <c r="T411" s="134"/>
      <c r="U411" s="134"/>
      <c r="V411" s="134"/>
      <c r="W411" s="134"/>
      <c r="X411" s="134"/>
      <c r="Y411" s="134"/>
      <c r="Z411" s="134"/>
      <c r="AA411" s="134"/>
      <c r="AB411" s="134"/>
      <c r="AC411" s="134"/>
      <c r="AD411" s="134"/>
      <c r="AE411" s="134"/>
      <c r="AF411" s="134"/>
      <c r="AG411" s="135"/>
      <c r="AH411" s="133" t="s">
        <v>232</v>
      </c>
      <c r="AI411" s="134"/>
      <c r="AJ411" s="134"/>
      <c r="AK411" s="134"/>
      <c r="AL411" s="134"/>
      <c r="AM411" s="134"/>
      <c r="AN411" s="134"/>
      <c r="AO411" s="134"/>
      <c r="AP411" s="134"/>
      <c r="AQ411" s="134"/>
      <c r="AR411" s="134"/>
      <c r="AS411" s="134"/>
      <c r="AT411" s="134"/>
      <c r="AU411" s="135"/>
    </row>
    <row r="412" spans="2:47" s="2" customFormat="1" ht="15" customHeight="1">
      <c r="B412" s="212">
        <v>17.3146185305216</v>
      </c>
      <c r="C412" s="213"/>
      <c r="D412" s="213"/>
      <c r="E412" s="213"/>
      <c r="F412" s="213"/>
      <c r="G412" s="213"/>
      <c r="H412" s="213"/>
      <c r="I412" s="213"/>
      <c r="J412" s="213"/>
      <c r="K412" s="213"/>
      <c r="L412" s="213"/>
      <c r="M412" s="213"/>
      <c r="N412" s="213"/>
      <c r="O412" s="213"/>
      <c r="P412" s="213"/>
      <c r="Q412" s="214"/>
      <c r="R412" s="212">
        <v>28.5167488332591</v>
      </c>
      <c r="S412" s="213"/>
      <c r="T412" s="213"/>
      <c r="U412" s="213"/>
      <c r="V412" s="213"/>
      <c r="W412" s="213"/>
      <c r="X412" s="213"/>
      <c r="Y412" s="213"/>
      <c r="Z412" s="213"/>
      <c r="AA412" s="213"/>
      <c r="AB412" s="213"/>
      <c r="AC412" s="213"/>
      <c r="AD412" s="213"/>
      <c r="AE412" s="213"/>
      <c r="AF412" s="213"/>
      <c r="AG412" s="214"/>
      <c r="AH412" s="212">
        <v>21.9474258570874</v>
      </c>
      <c r="AI412" s="213"/>
      <c r="AJ412" s="213"/>
      <c r="AK412" s="213"/>
      <c r="AL412" s="213"/>
      <c r="AM412" s="213"/>
      <c r="AN412" s="213"/>
      <c r="AO412" s="213"/>
      <c r="AP412" s="213"/>
      <c r="AQ412" s="213"/>
      <c r="AR412" s="213"/>
      <c r="AS412" s="213"/>
      <c r="AT412" s="213"/>
      <c r="AU412" s="214"/>
    </row>
    <row r="413" spans="2:47" s="2" customFormat="1" ht="15" customHeight="1" thickBot="1">
      <c r="B413" s="4"/>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c r="AN413" s="4"/>
      <c r="AO413" s="4"/>
      <c r="AP413" s="4"/>
      <c r="AQ413" s="4"/>
      <c r="AR413" s="4"/>
      <c r="AS413" s="4"/>
      <c r="AT413" s="4"/>
      <c r="AU413" s="4"/>
    </row>
    <row r="414" spans="2:47" ht="24.75" customHeight="1" thickBot="1" thickTop="1">
      <c r="B414" s="104" t="s">
        <v>72</v>
      </c>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c r="AA414" s="105"/>
      <c r="AB414" s="105"/>
      <c r="AC414" s="105"/>
      <c r="AD414" s="105"/>
      <c r="AE414" s="105"/>
      <c r="AF414" s="105"/>
      <c r="AG414" s="105"/>
      <c r="AH414" s="105"/>
      <c r="AI414" s="105"/>
      <c r="AJ414" s="105"/>
      <c r="AK414" s="105"/>
      <c r="AL414" s="105"/>
      <c r="AM414" s="105"/>
      <c r="AN414" s="105"/>
      <c r="AO414" s="105"/>
      <c r="AP414" s="105"/>
      <c r="AQ414" s="105"/>
      <c r="AR414" s="105"/>
      <c r="AS414" s="105"/>
      <c r="AT414" s="105"/>
      <c r="AU414" s="106"/>
    </row>
    <row r="415" ht="15" customHeight="1" thickTop="1"/>
    <row r="416" spans="2:47" ht="53.25" customHeight="1">
      <c r="B416" s="298" t="s">
        <v>233</v>
      </c>
      <c r="C416" s="298"/>
      <c r="D416" s="298"/>
      <c r="E416" s="298"/>
      <c r="F416" s="298"/>
      <c r="G416" s="298"/>
      <c r="H416" s="298"/>
      <c r="I416" s="298"/>
      <c r="J416" s="298"/>
      <c r="K416" s="298"/>
      <c r="L416" s="298"/>
      <c r="M416" s="298"/>
      <c r="N416" s="298"/>
      <c r="O416" s="298"/>
      <c r="P416" s="298"/>
      <c r="Q416" s="298"/>
      <c r="R416" s="298"/>
      <c r="S416" s="298"/>
      <c r="T416" s="298"/>
      <c r="U416" s="298"/>
      <c r="V416" s="298"/>
      <c r="W416" s="298"/>
      <c r="X416" s="298"/>
      <c r="Y416" s="298"/>
      <c r="Z416" s="298"/>
      <c r="AA416" s="298"/>
      <c r="AB416" s="298"/>
      <c r="AC416" s="298"/>
      <c r="AD416" s="298"/>
      <c r="AE416" s="298"/>
      <c r="AF416" s="298"/>
      <c r="AG416" s="298"/>
      <c r="AH416" s="298"/>
      <c r="AI416" s="298"/>
      <c r="AJ416" s="298"/>
      <c r="AK416" s="298"/>
      <c r="AL416" s="298"/>
      <c r="AM416" s="298"/>
      <c r="AN416" s="298"/>
      <c r="AO416" s="298"/>
      <c r="AP416" s="298"/>
      <c r="AQ416" s="298"/>
      <c r="AR416" s="298"/>
      <c r="AS416" s="298"/>
      <c r="AT416" s="298"/>
      <c r="AU416" s="298"/>
    </row>
    <row r="417" spans="2:45" ht="15" customHeight="1">
      <c r="B417" t="s">
        <v>73</v>
      </c>
      <c r="K417" s="2" t="s">
        <v>178</v>
      </c>
      <c r="X417" s="287" t="s">
        <v>234</v>
      </c>
      <c r="Y417" s="288"/>
      <c r="Z417" s="288"/>
      <c r="AA417" s="288"/>
      <c r="AB417" s="288"/>
      <c r="AC417" s="288"/>
      <c r="AD417" s="288"/>
      <c r="AE417" s="288"/>
      <c r="AF417" s="288"/>
      <c r="AG417" s="288"/>
      <c r="AH417" s="288"/>
      <c r="AI417" s="67"/>
      <c r="AJ417" s="67"/>
      <c r="AL417" s="2" t="s">
        <v>235</v>
      </c>
      <c r="AO417" s="2"/>
      <c r="AP417" s="2"/>
      <c r="AQ417" s="2"/>
      <c r="AR417" s="2"/>
      <c r="AS417" s="2"/>
    </row>
    <row r="418" spans="11:43" ht="15" customHeight="1">
      <c r="K418" s="2" t="s">
        <v>74</v>
      </c>
      <c r="X418" s="287" t="s">
        <v>131</v>
      </c>
      <c r="Y418" s="287"/>
      <c r="Z418" s="287"/>
      <c r="AA418" s="287"/>
      <c r="AB418" s="287"/>
      <c r="AC418" s="287"/>
      <c r="AD418" s="287"/>
      <c r="AE418" s="287"/>
      <c r="AF418" s="287"/>
      <c r="AG418" s="287"/>
      <c r="AH418" s="287"/>
      <c r="AI418" s="287"/>
      <c r="AO418" s="2"/>
      <c r="AP418" s="2"/>
      <c r="AQ418" s="2"/>
    </row>
    <row r="419" spans="2:16" ht="15" customHeight="1" thickBot="1">
      <c r="B419" s="64"/>
      <c r="F419" s="67"/>
      <c r="G419" s="67"/>
      <c r="H419" s="67"/>
      <c r="I419" s="67"/>
      <c r="J419" s="67"/>
      <c r="K419" s="67"/>
      <c r="L419" s="67"/>
      <c r="M419" s="67"/>
      <c r="N419" s="67"/>
      <c r="O419" s="67"/>
      <c r="P419" s="67"/>
    </row>
    <row r="420" spans="2:47" ht="70.5" customHeight="1" thickBot="1" thickTop="1">
      <c r="B420" s="110" t="s">
        <v>170</v>
      </c>
      <c r="C420" s="111"/>
      <c r="D420" s="111"/>
      <c r="E420" s="111"/>
      <c r="F420" s="111"/>
      <c r="G420" s="111"/>
      <c r="H420" s="111"/>
      <c r="I420" s="111"/>
      <c r="J420" s="111"/>
      <c r="K420" s="111"/>
      <c r="L420" s="111"/>
      <c r="M420" s="111"/>
      <c r="N420" s="111"/>
      <c r="O420" s="111"/>
      <c r="P420" s="111"/>
      <c r="Q420" s="111"/>
      <c r="R420" s="111"/>
      <c r="S420" s="111"/>
      <c r="T420" s="111"/>
      <c r="U420" s="111"/>
      <c r="V420" s="111"/>
      <c r="W420" s="111"/>
      <c r="X420" s="111"/>
      <c r="Y420" s="111"/>
      <c r="Z420" s="111"/>
      <c r="AA420" s="111"/>
      <c r="AB420" s="111"/>
      <c r="AC420" s="111"/>
      <c r="AD420" s="111"/>
      <c r="AE420" s="111"/>
      <c r="AF420" s="111"/>
      <c r="AG420" s="111"/>
      <c r="AH420" s="111"/>
      <c r="AI420" s="111"/>
      <c r="AJ420" s="111"/>
      <c r="AK420" s="111"/>
      <c r="AL420" s="111"/>
      <c r="AM420" s="111"/>
      <c r="AN420" s="111"/>
      <c r="AO420" s="111"/>
      <c r="AP420" s="111"/>
      <c r="AQ420" s="111"/>
      <c r="AR420" s="111"/>
      <c r="AS420" s="111"/>
      <c r="AT420" s="111"/>
      <c r="AU420" s="112"/>
    </row>
    <row r="421" spans="2:16" ht="15" customHeight="1" thickTop="1">
      <c r="B421" s="64"/>
      <c r="F421" s="67"/>
      <c r="G421" s="67"/>
      <c r="H421" s="67"/>
      <c r="I421" s="67"/>
      <c r="J421" s="67"/>
      <c r="K421" s="67"/>
      <c r="L421" s="67"/>
      <c r="M421" s="67"/>
      <c r="N421" s="67"/>
      <c r="O421" s="67"/>
      <c r="P421" s="67"/>
    </row>
  </sheetData>
  <sheetProtection/>
  <mergeCells count="997">
    <mergeCell ref="AN396:AU396"/>
    <mergeCell ref="AC394:AM394"/>
    <mergeCell ref="AN394:AU394"/>
    <mergeCell ref="B395:O396"/>
    <mergeCell ref="P395:S395"/>
    <mergeCell ref="T395:AB395"/>
    <mergeCell ref="AC395:AM395"/>
    <mergeCell ref="AN395:AU395"/>
    <mergeCell ref="P396:S396"/>
    <mergeCell ref="T396:AB396"/>
    <mergeCell ref="AC396:AM396"/>
    <mergeCell ref="T392:AB392"/>
    <mergeCell ref="AC392:AM392"/>
    <mergeCell ref="AN392:AU392"/>
    <mergeCell ref="B393:O394"/>
    <mergeCell ref="P393:S393"/>
    <mergeCell ref="T393:AB393"/>
    <mergeCell ref="AC393:AM393"/>
    <mergeCell ref="AN393:AU393"/>
    <mergeCell ref="P394:S394"/>
    <mergeCell ref="T394:AB394"/>
    <mergeCell ref="P390:S390"/>
    <mergeCell ref="T390:AB390"/>
    <mergeCell ref="AC390:AM390"/>
    <mergeCell ref="AN390:AU390"/>
    <mergeCell ref="B391:O392"/>
    <mergeCell ref="P391:S391"/>
    <mergeCell ref="T391:AB391"/>
    <mergeCell ref="AC391:AM391"/>
    <mergeCell ref="AN391:AU391"/>
    <mergeCell ref="P392:S392"/>
    <mergeCell ref="P375:Y375"/>
    <mergeCell ref="Z375:AE375"/>
    <mergeCell ref="AF375:AJ375"/>
    <mergeCell ref="AK375:AP375"/>
    <mergeCell ref="AQ375:AU375"/>
    <mergeCell ref="AC387:AM387"/>
    <mergeCell ref="AC385:AM385"/>
    <mergeCell ref="P389:S389"/>
    <mergeCell ref="T389:AB389"/>
    <mergeCell ref="AC389:AM389"/>
    <mergeCell ref="AN389:AU389"/>
    <mergeCell ref="AQ373:AU373"/>
    <mergeCell ref="S374:Y374"/>
    <mergeCell ref="Z374:AE374"/>
    <mergeCell ref="AF374:AJ374"/>
    <mergeCell ref="AK374:AP374"/>
    <mergeCell ref="AQ374:AU374"/>
    <mergeCell ref="P372:R374"/>
    <mergeCell ref="S372:Y372"/>
    <mergeCell ref="Z372:AE372"/>
    <mergeCell ref="AF372:AJ372"/>
    <mergeCell ref="AK372:AP372"/>
    <mergeCell ref="AQ372:AU372"/>
    <mergeCell ref="S373:Y373"/>
    <mergeCell ref="Z373:AE373"/>
    <mergeCell ref="AF373:AJ373"/>
    <mergeCell ref="AK373:AP373"/>
    <mergeCell ref="P370:Y370"/>
    <mergeCell ref="Z370:AE370"/>
    <mergeCell ref="AF370:AJ370"/>
    <mergeCell ref="AK370:AP370"/>
    <mergeCell ref="AQ370:AU370"/>
    <mergeCell ref="P371:Y371"/>
    <mergeCell ref="Z371:AE371"/>
    <mergeCell ref="AF371:AJ371"/>
    <mergeCell ref="AK371:AP371"/>
    <mergeCell ref="AQ371:AU371"/>
    <mergeCell ref="P368:Y368"/>
    <mergeCell ref="Z368:AE368"/>
    <mergeCell ref="AF368:AJ368"/>
    <mergeCell ref="AK368:AP368"/>
    <mergeCell ref="AQ368:AU368"/>
    <mergeCell ref="P369:Y369"/>
    <mergeCell ref="Z369:AE369"/>
    <mergeCell ref="AF369:AJ369"/>
    <mergeCell ref="AK369:AP369"/>
    <mergeCell ref="AQ369:AU369"/>
    <mergeCell ref="AQ366:AU366"/>
    <mergeCell ref="P367:Y367"/>
    <mergeCell ref="Z367:AE367"/>
    <mergeCell ref="AF367:AJ367"/>
    <mergeCell ref="AK367:AP367"/>
    <mergeCell ref="AQ367:AU367"/>
    <mergeCell ref="P365:Y365"/>
    <mergeCell ref="Z365:AE365"/>
    <mergeCell ref="AF365:AJ365"/>
    <mergeCell ref="AK365:AP365"/>
    <mergeCell ref="AQ365:AU365"/>
    <mergeCell ref="B366:O375"/>
    <mergeCell ref="P366:Y366"/>
    <mergeCell ref="Z366:AE366"/>
    <mergeCell ref="AF366:AJ366"/>
    <mergeCell ref="AK366:AP366"/>
    <mergeCell ref="AQ363:AU363"/>
    <mergeCell ref="S364:Y364"/>
    <mergeCell ref="Z364:AE364"/>
    <mergeCell ref="AF364:AJ364"/>
    <mergeCell ref="AK364:AP364"/>
    <mergeCell ref="AQ364:AU364"/>
    <mergeCell ref="P362:R364"/>
    <mergeCell ref="S362:Y362"/>
    <mergeCell ref="Z362:AE362"/>
    <mergeCell ref="AF362:AJ362"/>
    <mergeCell ref="AK362:AP362"/>
    <mergeCell ref="AQ362:AU362"/>
    <mergeCell ref="S363:Y363"/>
    <mergeCell ref="Z363:AE363"/>
    <mergeCell ref="AF363:AJ363"/>
    <mergeCell ref="AK363:AP363"/>
    <mergeCell ref="P360:Y360"/>
    <mergeCell ref="Z360:AE360"/>
    <mergeCell ref="AF360:AJ360"/>
    <mergeCell ref="AK360:AP360"/>
    <mergeCell ref="AQ360:AU360"/>
    <mergeCell ref="P361:Y361"/>
    <mergeCell ref="Z361:AE361"/>
    <mergeCell ref="AF361:AJ361"/>
    <mergeCell ref="AK361:AP361"/>
    <mergeCell ref="AQ361:AU361"/>
    <mergeCell ref="P358:Y358"/>
    <mergeCell ref="Z358:AE358"/>
    <mergeCell ref="AF358:AJ358"/>
    <mergeCell ref="AK358:AP358"/>
    <mergeCell ref="AQ358:AU358"/>
    <mergeCell ref="P359:Y359"/>
    <mergeCell ref="Z359:AE359"/>
    <mergeCell ref="AF359:AJ359"/>
    <mergeCell ref="AK359:AP359"/>
    <mergeCell ref="AQ359:AU359"/>
    <mergeCell ref="AQ356:AU356"/>
    <mergeCell ref="P357:Y357"/>
    <mergeCell ref="Z357:AE357"/>
    <mergeCell ref="AF357:AJ357"/>
    <mergeCell ref="AK357:AP357"/>
    <mergeCell ref="AQ357:AU357"/>
    <mergeCell ref="P355:Y355"/>
    <mergeCell ref="Z355:AE355"/>
    <mergeCell ref="AF355:AJ355"/>
    <mergeCell ref="AK355:AP355"/>
    <mergeCell ref="AQ355:AU355"/>
    <mergeCell ref="B356:O365"/>
    <mergeCell ref="P356:Y356"/>
    <mergeCell ref="Z356:AE356"/>
    <mergeCell ref="AF356:AJ356"/>
    <mergeCell ref="AK356:AP356"/>
    <mergeCell ref="AQ353:AU353"/>
    <mergeCell ref="S354:Y354"/>
    <mergeCell ref="Z354:AE354"/>
    <mergeCell ref="AF354:AJ354"/>
    <mergeCell ref="AK354:AP354"/>
    <mergeCell ref="AQ354:AU354"/>
    <mergeCell ref="P352:R354"/>
    <mergeCell ref="S352:Y352"/>
    <mergeCell ref="Z352:AE352"/>
    <mergeCell ref="AF352:AJ352"/>
    <mergeCell ref="AK352:AP352"/>
    <mergeCell ref="AQ352:AU352"/>
    <mergeCell ref="S353:Y353"/>
    <mergeCell ref="Z353:AE353"/>
    <mergeCell ref="AF353:AJ353"/>
    <mergeCell ref="AK353:AP353"/>
    <mergeCell ref="P350:Y350"/>
    <mergeCell ref="Z350:AE350"/>
    <mergeCell ref="AF350:AJ350"/>
    <mergeCell ref="AK350:AP350"/>
    <mergeCell ref="AQ350:AU350"/>
    <mergeCell ref="P351:Y351"/>
    <mergeCell ref="Z351:AE351"/>
    <mergeCell ref="AF351:AJ351"/>
    <mergeCell ref="AK351:AP351"/>
    <mergeCell ref="AQ351:AU351"/>
    <mergeCell ref="P348:Y348"/>
    <mergeCell ref="Z348:AE348"/>
    <mergeCell ref="AF348:AJ348"/>
    <mergeCell ref="AK348:AP348"/>
    <mergeCell ref="AQ348:AU348"/>
    <mergeCell ref="P349:Y349"/>
    <mergeCell ref="Z349:AE349"/>
    <mergeCell ref="AF349:AJ349"/>
    <mergeCell ref="AK349:AP349"/>
    <mergeCell ref="AQ349:AU349"/>
    <mergeCell ref="AQ346:AU346"/>
    <mergeCell ref="P347:Y347"/>
    <mergeCell ref="Z347:AE347"/>
    <mergeCell ref="AF347:AJ347"/>
    <mergeCell ref="AK347:AP347"/>
    <mergeCell ref="AQ347:AU347"/>
    <mergeCell ref="P345:Y345"/>
    <mergeCell ref="Z345:AE345"/>
    <mergeCell ref="AF345:AJ345"/>
    <mergeCell ref="AK345:AP345"/>
    <mergeCell ref="AQ345:AU345"/>
    <mergeCell ref="B346:O355"/>
    <mergeCell ref="P346:Y346"/>
    <mergeCell ref="Z346:AE346"/>
    <mergeCell ref="AF346:AJ346"/>
    <mergeCell ref="AK346:AP346"/>
    <mergeCell ref="AQ343:AU343"/>
    <mergeCell ref="S344:Y344"/>
    <mergeCell ref="Z344:AE344"/>
    <mergeCell ref="AF344:AJ344"/>
    <mergeCell ref="AK344:AP344"/>
    <mergeCell ref="AQ344:AU344"/>
    <mergeCell ref="P342:R344"/>
    <mergeCell ref="S342:Y342"/>
    <mergeCell ref="Z342:AE342"/>
    <mergeCell ref="AF342:AJ342"/>
    <mergeCell ref="AK342:AP342"/>
    <mergeCell ref="AQ342:AU342"/>
    <mergeCell ref="S343:Y343"/>
    <mergeCell ref="Z343:AE343"/>
    <mergeCell ref="AF343:AJ343"/>
    <mergeCell ref="AK343:AP343"/>
    <mergeCell ref="P340:Y340"/>
    <mergeCell ref="Z340:AE340"/>
    <mergeCell ref="AF340:AJ340"/>
    <mergeCell ref="AK340:AP340"/>
    <mergeCell ref="AQ340:AU340"/>
    <mergeCell ref="P341:Y341"/>
    <mergeCell ref="Z341:AE341"/>
    <mergeCell ref="AF341:AJ341"/>
    <mergeCell ref="AK341:AP341"/>
    <mergeCell ref="AQ341:AU341"/>
    <mergeCell ref="P338:Y338"/>
    <mergeCell ref="Z338:AE338"/>
    <mergeCell ref="AF338:AJ338"/>
    <mergeCell ref="AK338:AP338"/>
    <mergeCell ref="AQ338:AU338"/>
    <mergeCell ref="P339:Y339"/>
    <mergeCell ref="Z339:AE339"/>
    <mergeCell ref="AF339:AJ339"/>
    <mergeCell ref="AK339:AP339"/>
    <mergeCell ref="AQ339:AU339"/>
    <mergeCell ref="AQ336:AU336"/>
    <mergeCell ref="P337:Y337"/>
    <mergeCell ref="Z337:AE337"/>
    <mergeCell ref="AF337:AJ337"/>
    <mergeCell ref="AK337:AP337"/>
    <mergeCell ref="AQ337:AU337"/>
    <mergeCell ref="P335:Y335"/>
    <mergeCell ref="Z335:AE335"/>
    <mergeCell ref="AF335:AJ335"/>
    <mergeCell ref="AK335:AP335"/>
    <mergeCell ref="AQ335:AU335"/>
    <mergeCell ref="B336:O345"/>
    <mergeCell ref="P336:Y336"/>
    <mergeCell ref="Z336:AE336"/>
    <mergeCell ref="AF336:AJ336"/>
    <mergeCell ref="AK336:AP336"/>
    <mergeCell ref="AQ333:AU333"/>
    <mergeCell ref="S334:Y334"/>
    <mergeCell ref="Z334:AE334"/>
    <mergeCell ref="AF334:AJ334"/>
    <mergeCell ref="AK334:AP334"/>
    <mergeCell ref="AQ334:AU334"/>
    <mergeCell ref="P332:R334"/>
    <mergeCell ref="S332:Y332"/>
    <mergeCell ref="Z332:AE332"/>
    <mergeCell ref="AF332:AJ332"/>
    <mergeCell ref="AK332:AP332"/>
    <mergeCell ref="AQ332:AU332"/>
    <mergeCell ref="S333:Y333"/>
    <mergeCell ref="Z333:AE333"/>
    <mergeCell ref="AF333:AJ333"/>
    <mergeCell ref="AK333:AP333"/>
    <mergeCell ref="P330:Y330"/>
    <mergeCell ref="Z330:AE330"/>
    <mergeCell ref="AF330:AJ330"/>
    <mergeCell ref="AK330:AP330"/>
    <mergeCell ref="AQ330:AU330"/>
    <mergeCell ref="P331:Y331"/>
    <mergeCell ref="Z331:AE331"/>
    <mergeCell ref="AF331:AJ331"/>
    <mergeCell ref="AK331:AP331"/>
    <mergeCell ref="AQ331:AU331"/>
    <mergeCell ref="AF327:AJ327"/>
    <mergeCell ref="AK327:AP327"/>
    <mergeCell ref="AF328:AJ328"/>
    <mergeCell ref="AK328:AP328"/>
    <mergeCell ref="AQ328:AU328"/>
    <mergeCell ref="P329:Y329"/>
    <mergeCell ref="Z329:AE329"/>
    <mergeCell ref="AF329:AJ329"/>
    <mergeCell ref="AK329:AP329"/>
    <mergeCell ref="AQ329:AU329"/>
    <mergeCell ref="AK285:AP285"/>
    <mergeCell ref="AQ285:AU285"/>
    <mergeCell ref="B326:O335"/>
    <mergeCell ref="P326:Y326"/>
    <mergeCell ref="Z326:AE326"/>
    <mergeCell ref="AF326:AJ326"/>
    <mergeCell ref="AK326:AP326"/>
    <mergeCell ref="AQ326:AU326"/>
    <mergeCell ref="P327:Y327"/>
    <mergeCell ref="Z327:AE327"/>
    <mergeCell ref="B285:L285"/>
    <mergeCell ref="M285:Q285"/>
    <mergeCell ref="R285:X285"/>
    <mergeCell ref="Y285:AA285"/>
    <mergeCell ref="AB285:AG285"/>
    <mergeCell ref="AH285:AJ285"/>
    <mergeCell ref="AK283:AP283"/>
    <mergeCell ref="AQ283:AU283"/>
    <mergeCell ref="B284:L284"/>
    <mergeCell ref="M284:Q284"/>
    <mergeCell ref="R284:X284"/>
    <mergeCell ref="Y284:AA284"/>
    <mergeCell ref="AB284:AG284"/>
    <mergeCell ref="AH284:AJ284"/>
    <mergeCell ref="AK284:AP284"/>
    <mergeCell ref="AQ284:AU284"/>
    <mergeCell ref="B283:L283"/>
    <mergeCell ref="M283:Q283"/>
    <mergeCell ref="R283:X283"/>
    <mergeCell ref="Y283:AA283"/>
    <mergeCell ref="AB283:AG283"/>
    <mergeCell ref="AH283:AJ283"/>
    <mergeCell ref="AK281:AP281"/>
    <mergeCell ref="AQ281:AU281"/>
    <mergeCell ref="B282:L282"/>
    <mergeCell ref="M282:Q282"/>
    <mergeCell ref="R282:X282"/>
    <mergeCell ref="Y282:AA282"/>
    <mergeCell ref="AB282:AG282"/>
    <mergeCell ref="AH282:AJ282"/>
    <mergeCell ref="AK282:AP282"/>
    <mergeCell ref="AQ282:AU282"/>
    <mergeCell ref="B281:L281"/>
    <mergeCell ref="M281:Q281"/>
    <mergeCell ref="R281:X281"/>
    <mergeCell ref="Y281:AA281"/>
    <mergeCell ref="AB281:AG281"/>
    <mergeCell ref="AH281:AJ281"/>
    <mergeCell ref="AQ279:AU279"/>
    <mergeCell ref="B280:L280"/>
    <mergeCell ref="M280:Q280"/>
    <mergeCell ref="R280:X280"/>
    <mergeCell ref="Y280:AA280"/>
    <mergeCell ref="AB280:AG280"/>
    <mergeCell ref="AH280:AJ280"/>
    <mergeCell ref="AK280:AP280"/>
    <mergeCell ref="AQ280:AU280"/>
    <mergeCell ref="B199:K199"/>
    <mergeCell ref="L199:T199"/>
    <mergeCell ref="U199:AC199"/>
    <mergeCell ref="AD199:AL199"/>
    <mergeCell ref="AM199:AU199"/>
    <mergeCell ref="AK278:AP278"/>
    <mergeCell ref="AQ278:AU278"/>
    <mergeCell ref="B197:K197"/>
    <mergeCell ref="L197:T197"/>
    <mergeCell ref="U197:AC197"/>
    <mergeCell ref="AD197:AL197"/>
    <mergeCell ref="AM197:AU197"/>
    <mergeCell ref="B198:K198"/>
    <mergeCell ref="L198:T198"/>
    <mergeCell ref="U198:AC198"/>
    <mergeCell ref="AD198:AL198"/>
    <mergeCell ref="AM198:AU198"/>
    <mergeCell ref="B194:K194"/>
    <mergeCell ref="L194:T194"/>
    <mergeCell ref="U194:AC194"/>
    <mergeCell ref="AD194:AL194"/>
    <mergeCell ref="AM194:AU194"/>
    <mergeCell ref="B196:K196"/>
    <mergeCell ref="L196:T196"/>
    <mergeCell ref="U196:AC196"/>
    <mergeCell ref="AD196:AL196"/>
    <mergeCell ref="AM196:AU196"/>
    <mergeCell ref="B192:K192"/>
    <mergeCell ref="L192:T192"/>
    <mergeCell ref="U192:AC192"/>
    <mergeCell ref="AD192:AL192"/>
    <mergeCell ref="AM192:AU192"/>
    <mergeCell ref="B193:K193"/>
    <mergeCell ref="L193:T193"/>
    <mergeCell ref="U193:AC193"/>
    <mergeCell ref="AD193:AL193"/>
    <mergeCell ref="AM193:AU193"/>
    <mergeCell ref="B178:K178"/>
    <mergeCell ref="L178:T178"/>
    <mergeCell ref="AM178:AU178"/>
    <mergeCell ref="B179:K179"/>
    <mergeCell ref="L179:T179"/>
    <mergeCell ref="U179:AC179"/>
    <mergeCell ref="AD179:AL179"/>
    <mergeCell ref="AM179:AU179"/>
    <mergeCell ref="B176:K176"/>
    <mergeCell ref="L176:T176"/>
    <mergeCell ref="U176:AC176"/>
    <mergeCell ref="AD176:AL176"/>
    <mergeCell ref="AM176:AU176"/>
    <mergeCell ref="B177:K177"/>
    <mergeCell ref="L177:T177"/>
    <mergeCell ref="U177:AC177"/>
    <mergeCell ref="AD177:AL177"/>
    <mergeCell ref="AM177:AU177"/>
    <mergeCell ref="B174:K174"/>
    <mergeCell ref="L174:T174"/>
    <mergeCell ref="U174:AC174"/>
    <mergeCell ref="AD174:AL174"/>
    <mergeCell ref="AM174:AU174"/>
    <mergeCell ref="B175:K175"/>
    <mergeCell ref="L175:T175"/>
    <mergeCell ref="U175:AC175"/>
    <mergeCell ref="AD175:AL175"/>
    <mergeCell ref="AM175:AU175"/>
    <mergeCell ref="B146:L146"/>
    <mergeCell ref="M146:U146"/>
    <mergeCell ref="V146:AD146"/>
    <mergeCell ref="AE146:AM146"/>
    <mergeCell ref="AN146:AU146"/>
    <mergeCell ref="B172:K172"/>
    <mergeCell ref="L172:T172"/>
    <mergeCell ref="U172:AC172"/>
    <mergeCell ref="AD172:AL172"/>
    <mergeCell ref="AM172:AU172"/>
    <mergeCell ref="M144:U144"/>
    <mergeCell ref="V144:AD144"/>
    <mergeCell ref="AE144:AM144"/>
    <mergeCell ref="AN144:AU144"/>
    <mergeCell ref="B145:L145"/>
    <mergeCell ref="M145:U145"/>
    <mergeCell ref="V145:AD145"/>
    <mergeCell ref="AE145:AM145"/>
    <mergeCell ref="AN145:AU145"/>
    <mergeCell ref="AK319:AP319"/>
    <mergeCell ref="AK318:AP318"/>
    <mergeCell ref="AQ317:AU317"/>
    <mergeCell ref="Z318:AE318"/>
    <mergeCell ref="B143:L143"/>
    <mergeCell ref="M143:U143"/>
    <mergeCell ref="V143:AD143"/>
    <mergeCell ref="AE143:AM143"/>
    <mergeCell ref="AN143:AU143"/>
    <mergeCell ref="B144:L144"/>
    <mergeCell ref="Z319:AE319"/>
    <mergeCell ref="P316:Y316"/>
    <mergeCell ref="AF315:AJ315"/>
    <mergeCell ref="P317:Y317"/>
    <mergeCell ref="AQ323:AU323"/>
    <mergeCell ref="Z322:AE322"/>
    <mergeCell ref="AF322:AJ322"/>
    <mergeCell ref="AK322:AP322"/>
    <mergeCell ref="AQ322:AU322"/>
    <mergeCell ref="Z315:AE315"/>
    <mergeCell ref="B208:D209"/>
    <mergeCell ref="P322:R324"/>
    <mergeCell ref="S322:Y322"/>
    <mergeCell ref="S323:Y323"/>
    <mergeCell ref="S324:Y324"/>
    <mergeCell ref="M278:Q278"/>
    <mergeCell ref="B279:L279"/>
    <mergeCell ref="M279:Q279"/>
    <mergeCell ref="R279:X279"/>
    <mergeCell ref="Y279:AA279"/>
    <mergeCell ref="S240:X240"/>
    <mergeCell ref="AP244:AU244"/>
    <mergeCell ref="Y241:Z241"/>
    <mergeCell ref="S242:X242"/>
    <mergeCell ref="B241:C241"/>
    <mergeCell ref="B195:K195"/>
    <mergeCell ref="L195:T195"/>
    <mergeCell ref="U195:AC195"/>
    <mergeCell ref="AO206:AU206"/>
    <mergeCell ref="AM201:AU201"/>
    <mergeCell ref="B200:AU200"/>
    <mergeCell ref="L201:T201"/>
    <mergeCell ref="U201:AC201"/>
    <mergeCell ref="AQ208:AU209"/>
    <mergeCell ref="B188:K188"/>
    <mergeCell ref="AM195:AU195"/>
    <mergeCell ref="B201:K201"/>
    <mergeCell ref="U209:W209"/>
    <mergeCell ref="X209:Z209"/>
    <mergeCell ref="B205:AU205"/>
    <mergeCell ref="AD173:AL173"/>
    <mergeCell ref="B189:AU189"/>
    <mergeCell ref="AM188:AU188"/>
    <mergeCell ref="D244:R244"/>
    <mergeCell ref="B183:K183"/>
    <mergeCell ref="L183:T183"/>
    <mergeCell ref="L187:T187"/>
    <mergeCell ref="B186:K186"/>
    <mergeCell ref="L188:T188"/>
    <mergeCell ref="B240:C240"/>
    <mergeCell ref="AD170:AL170"/>
    <mergeCell ref="AD168:AL168"/>
    <mergeCell ref="B185:AU185"/>
    <mergeCell ref="AD187:AL187"/>
    <mergeCell ref="U202:AC202"/>
    <mergeCell ref="AD195:AL195"/>
    <mergeCell ref="AD191:AL191"/>
    <mergeCell ref="AM190:AU190"/>
    <mergeCell ref="AD190:AL190"/>
    <mergeCell ref="L181:T181"/>
    <mergeCell ref="X417:AH417"/>
    <mergeCell ref="X418:AI418"/>
    <mergeCell ref="B291:I291"/>
    <mergeCell ref="J291:P291"/>
    <mergeCell ref="Q291:V291"/>
    <mergeCell ref="R412:AG412"/>
    <mergeCell ref="AC291:AF291"/>
    <mergeCell ref="AG291:AK291"/>
    <mergeCell ref="B416:AU416"/>
    <mergeCell ref="Z324:AE324"/>
    <mergeCell ref="AK276:AP276"/>
    <mergeCell ref="AB276:AG276"/>
    <mergeCell ref="AQ276:AU276"/>
    <mergeCell ref="U182:AC182"/>
    <mergeCell ref="AD182:AL182"/>
    <mergeCell ref="AA268:AF268"/>
    <mergeCell ref="AG268:AO268"/>
    <mergeCell ref="AA269:AF269"/>
    <mergeCell ref="AP265:AU265"/>
    <mergeCell ref="U190:AC190"/>
    <mergeCell ref="B171:K171"/>
    <mergeCell ref="L173:T173"/>
    <mergeCell ref="U173:AC173"/>
    <mergeCell ref="B277:L277"/>
    <mergeCell ref="D267:I267"/>
    <mergeCell ref="D266:I266"/>
    <mergeCell ref="AB277:AG277"/>
    <mergeCell ref="B244:C244"/>
    <mergeCell ref="B191:K191"/>
    <mergeCell ref="AD181:AL181"/>
    <mergeCell ref="M138:U138"/>
    <mergeCell ref="B142:L142"/>
    <mergeCell ref="V142:AD142"/>
    <mergeCell ref="M140:U140"/>
    <mergeCell ref="B141:AU141"/>
    <mergeCell ref="V139:AD139"/>
    <mergeCell ref="B136:L140"/>
    <mergeCell ref="V136:AD136"/>
    <mergeCell ref="AP245:AU245"/>
    <mergeCell ref="J264:R264"/>
    <mergeCell ref="AQ277:AU277"/>
    <mergeCell ref="U181:AC181"/>
    <mergeCell ref="B184:AU184"/>
    <mergeCell ref="AP268:AU268"/>
    <mergeCell ref="AH277:AJ277"/>
    <mergeCell ref="B268:C268"/>
    <mergeCell ref="L186:T186"/>
    <mergeCell ref="AM187:AU187"/>
    <mergeCell ref="B245:C245"/>
    <mergeCell ref="AN138:AU138"/>
    <mergeCell ref="M142:U142"/>
    <mergeCell ref="AE142:AM142"/>
    <mergeCell ref="V140:AD140"/>
    <mergeCell ref="B180:AU180"/>
    <mergeCell ref="AM168:AU168"/>
    <mergeCell ref="L191:T191"/>
    <mergeCell ref="AM181:AU181"/>
    <mergeCell ref="L171:T171"/>
    <mergeCell ref="B412:Q412"/>
    <mergeCell ref="AH406:AN406"/>
    <mergeCell ref="Y266:Z266"/>
    <mergeCell ref="Y277:AA277"/>
    <mergeCell ref="S269:X269"/>
    <mergeCell ref="Y269:Z269"/>
    <mergeCell ref="J267:R267"/>
    <mergeCell ref="D268:I268"/>
    <mergeCell ref="J268:R268"/>
    <mergeCell ref="AK277:AP277"/>
    <mergeCell ref="M276:Q276"/>
    <mergeCell ref="Y268:Z268"/>
    <mergeCell ref="B276:L276"/>
    <mergeCell ref="R276:X276"/>
    <mergeCell ref="S268:X268"/>
    <mergeCell ref="D269:I269"/>
    <mergeCell ref="B265:C265"/>
    <mergeCell ref="B264:C264"/>
    <mergeCell ref="D265:I265"/>
    <mergeCell ref="S264:X264"/>
    <mergeCell ref="D240:R240"/>
    <mergeCell ref="S241:X241"/>
    <mergeCell ref="D241:R241"/>
    <mergeCell ref="D243:R243"/>
    <mergeCell ref="S243:X243"/>
    <mergeCell ref="D242:R242"/>
    <mergeCell ref="B202:K202"/>
    <mergeCell ref="M209:P209"/>
    <mergeCell ref="B203:K203"/>
    <mergeCell ref="L203:T203"/>
    <mergeCell ref="U191:AC191"/>
    <mergeCell ref="R277:X277"/>
    <mergeCell ref="M277:Q277"/>
    <mergeCell ref="B243:C243"/>
    <mergeCell ref="B242:C242"/>
    <mergeCell ref="B266:C266"/>
    <mergeCell ref="B187:K187"/>
    <mergeCell ref="B182:K182"/>
    <mergeCell ref="L182:T182"/>
    <mergeCell ref="U170:AC170"/>
    <mergeCell ref="U187:AC187"/>
    <mergeCell ref="AG266:AO266"/>
    <mergeCell ref="Y264:Z264"/>
    <mergeCell ref="J266:R266"/>
    <mergeCell ref="B190:K190"/>
    <mergeCell ref="L190:T190"/>
    <mergeCell ref="L202:T202"/>
    <mergeCell ref="AD202:AL202"/>
    <mergeCell ref="AD201:AL201"/>
    <mergeCell ref="AJ211:AM211"/>
    <mergeCell ref="M210:P210"/>
    <mergeCell ref="U217:Z217"/>
    <mergeCell ref="AM202:AU202"/>
    <mergeCell ref="AM191:AU191"/>
    <mergeCell ref="AM171:AU171"/>
    <mergeCell ref="U178:AC178"/>
    <mergeCell ref="U186:AC186"/>
    <mergeCell ref="U188:AC188"/>
    <mergeCell ref="AD188:AL188"/>
    <mergeCell ref="AM173:AU173"/>
    <mergeCell ref="AD178:AL178"/>
    <mergeCell ref="U171:AC171"/>
    <mergeCell ref="AD171:AL171"/>
    <mergeCell ref="B169:AU169"/>
    <mergeCell ref="AM183:AU183"/>
    <mergeCell ref="AM170:AU170"/>
    <mergeCell ref="AD183:AL183"/>
    <mergeCell ref="AD167:AL167"/>
    <mergeCell ref="L166:T166"/>
    <mergeCell ref="L167:T167"/>
    <mergeCell ref="AM167:AU167"/>
    <mergeCell ref="L170:T170"/>
    <mergeCell ref="B173:K173"/>
    <mergeCell ref="AL126:AU126"/>
    <mergeCell ref="AN135:AU135"/>
    <mergeCell ref="AE135:AM135"/>
    <mergeCell ref="AN136:AU136"/>
    <mergeCell ref="AN137:AU137"/>
    <mergeCell ref="AE138:AM138"/>
    <mergeCell ref="AD128:AK128"/>
    <mergeCell ref="V137:AD137"/>
    <mergeCell ref="AE137:AM137"/>
    <mergeCell ref="AE136:AM136"/>
    <mergeCell ref="J122:AA122"/>
    <mergeCell ref="AL127:AU127"/>
    <mergeCell ref="M135:U135"/>
    <mergeCell ref="M136:U136"/>
    <mergeCell ref="AM133:AU133"/>
    <mergeCell ref="J129:AC129"/>
    <mergeCell ref="AD126:AK126"/>
    <mergeCell ref="J127:AC127"/>
    <mergeCell ref="AL128:AU128"/>
    <mergeCell ref="AD125:AK125"/>
    <mergeCell ref="B130:I130"/>
    <mergeCell ref="J126:AC126"/>
    <mergeCell ref="V135:AD135"/>
    <mergeCell ref="J128:AC128"/>
    <mergeCell ref="B135:L135"/>
    <mergeCell ref="AD127:AK127"/>
    <mergeCell ref="B127:I127"/>
    <mergeCell ref="B129:I129"/>
    <mergeCell ref="B126:I126"/>
    <mergeCell ref="M137:U137"/>
    <mergeCell ref="U166:AC166"/>
    <mergeCell ref="V138:AD138"/>
    <mergeCell ref="AE139:AM139"/>
    <mergeCell ref="AN139:AU139"/>
    <mergeCell ref="AN142:AU142"/>
    <mergeCell ref="AD166:AL166"/>
    <mergeCell ref="M139:U139"/>
    <mergeCell ref="AE140:AM140"/>
    <mergeCell ref="AN140:AU140"/>
    <mergeCell ref="B167:K167"/>
    <mergeCell ref="U167:AC167"/>
    <mergeCell ref="B181:K181"/>
    <mergeCell ref="B204:AU204"/>
    <mergeCell ref="U203:AC203"/>
    <mergeCell ref="AD203:AL203"/>
    <mergeCell ref="AM182:AU182"/>
    <mergeCell ref="B170:K170"/>
    <mergeCell ref="AM186:AU186"/>
    <mergeCell ref="U183:AC183"/>
    <mergeCell ref="AQ210:AU210"/>
    <mergeCell ref="AJ217:AM218"/>
    <mergeCell ref="AA219:AC219"/>
    <mergeCell ref="AD221:AF221"/>
    <mergeCell ref="AA242:AO242"/>
    <mergeCell ref="AA243:AO243"/>
    <mergeCell ref="AP240:AU240"/>
    <mergeCell ref="AD218:AF218"/>
    <mergeCell ref="AJ210:AM210"/>
    <mergeCell ref="AA211:AC211"/>
    <mergeCell ref="B213:AU213"/>
    <mergeCell ref="AF317:AJ317"/>
    <mergeCell ref="P319:Y319"/>
    <mergeCell ref="Z321:AE321"/>
    <mergeCell ref="AQ320:AU320"/>
    <mergeCell ref="AP264:AU264"/>
    <mergeCell ref="AD217:AI217"/>
    <mergeCell ref="X220:Z220"/>
    <mergeCell ref="U220:W220"/>
    <mergeCell ref="X219:Z219"/>
    <mergeCell ref="AP241:AU241"/>
    <mergeCell ref="AM203:AU203"/>
    <mergeCell ref="AC388:AM388"/>
    <mergeCell ref="AN388:AU388"/>
    <mergeCell ref="AO381:AU381"/>
    <mergeCell ref="T387:AB387"/>
    <mergeCell ref="X211:Z211"/>
    <mergeCell ref="AA264:AF264"/>
    <mergeCell ref="AA245:AO245"/>
    <mergeCell ref="Y278:AA278"/>
    <mergeCell ref="AH411:AU411"/>
    <mergeCell ref="AO409:AU409"/>
    <mergeCell ref="AO406:AU406"/>
    <mergeCell ref="AA266:AF266"/>
    <mergeCell ref="AA267:AF267"/>
    <mergeCell ref="Y267:Z267"/>
    <mergeCell ref="AK315:AP315"/>
    <mergeCell ref="AP266:AU266"/>
    <mergeCell ref="AN385:AU385"/>
    <mergeCell ref="AR291:AU291"/>
    <mergeCell ref="D245:R245"/>
    <mergeCell ref="B269:C269"/>
    <mergeCell ref="J269:R269"/>
    <mergeCell ref="B267:C267"/>
    <mergeCell ref="S266:X266"/>
    <mergeCell ref="B411:Q411"/>
    <mergeCell ref="R411:AG411"/>
    <mergeCell ref="B314:O315"/>
    <mergeCell ref="B406:I406"/>
    <mergeCell ref="P388:S388"/>
    <mergeCell ref="Y242:Z242"/>
    <mergeCell ref="S265:X265"/>
    <mergeCell ref="S244:X244"/>
    <mergeCell ref="Y243:Z243"/>
    <mergeCell ref="Y244:Z244"/>
    <mergeCell ref="AG264:AO264"/>
    <mergeCell ref="Y245:Z245"/>
    <mergeCell ref="AA244:AO244"/>
    <mergeCell ref="S245:X245"/>
    <mergeCell ref="AA241:AO241"/>
    <mergeCell ref="B270:AU270"/>
    <mergeCell ref="AG265:AO265"/>
    <mergeCell ref="AA240:AO240"/>
    <mergeCell ref="AP243:AU243"/>
    <mergeCell ref="S267:X267"/>
    <mergeCell ref="AG267:AO267"/>
    <mergeCell ref="Y265:Z265"/>
    <mergeCell ref="AP242:AU242"/>
    <mergeCell ref="AP267:AU267"/>
    <mergeCell ref="Q211:T211"/>
    <mergeCell ref="E208:T208"/>
    <mergeCell ref="AN210:AP210"/>
    <mergeCell ref="AD211:AF211"/>
    <mergeCell ref="E211:H211"/>
    <mergeCell ref="U211:W211"/>
    <mergeCell ref="AD210:AF210"/>
    <mergeCell ref="AJ208:AM209"/>
    <mergeCell ref="AD209:AF209"/>
    <mergeCell ref="E209:H209"/>
    <mergeCell ref="AA210:AC210"/>
    <mergeCell ref="AG210:AI210"/>
    <mergeCell ref="AG209:AI209"/>
    <mergeCell ref="Q209:T209"/>
    <mergeCell ref="AA208:AC209"/>
    <mergeCell ref="U210:W210"/>
    <mergeCell ref="X210:Z210"/>
    <mergeCell ref="E210:H210"/>
    <mergeCell ref="I210:L210"/>
    <mergeCell ref="Q210:T210"/>
    <mergeCell ref="I209:L209"/>
    <mergeCell ref="B210:D210"/>
    <mergeCell ref="E218:H218"/>
    <mergeCell ref="U219:W219"/>
    <mergeCell ref="Q218:T218"/>
    <mergeCell ref="I218:L218"/>
    <mergeCell ref="B219:D219"/>
    <mergeCell ref="U218:W218"/>
    <mergeCell ref="M218:P218"/>
    <mergeCell ref="B211:D211"/>
    <mergeCell ref="B221:D221"/>
    <mergeCell ref="I220:L220"/>
    <mergeCell ref="AA217:AC218"/>
    <mergeCell ref="AA220:AC220"/>
    <mergeCell ref="AD219:AF219"/>
    <mergeCell ref="B217:D218"/>
    <mergeCell ref="X218:Z218"/>
    <mergeCell ref="E217:T217"/>
    <mergeCell ref="M220:P220"/>
    <mergeCell ref="E221:H221"/>
    <mergeCell ref="M219:P219"/>
    <mergeCell ref="I221:L221"/>
    <mergeCell ref="I219:L219"/>
    <mergeCell ref="AG219:AI219"/>
    <mergeCell ref="AG220:AI220"/>
    <mergeCell ref="AG221:AI221"/>
    <mergeCell ref="M221:P221"/>
    <mergeCell ref="AO312:AU312"/>
    <mergeCell ref="X221:Z221"/>
    <mergeCell ref="AA221:AC221"/>
    <mergeCell ref="AO262:AU262"/>
    <mergeCell ref="AP269:AU269"/>
    <mergeCell ref="AG269:AO269"/>
    <mergeCell ref="AH276:AJ276"/>
    <mergeCell ref="B223:X223"/>
    <mergeCell ref="J290:P290"/>
    <mergeCell ref="W291:AB291"/>
    <mergeCell ref="Z314:AJ314"/>
    <mergeCell ref="AK317:AP317"/>
    <mergeCell ref="Z323:AE323"/>
    <mergeCell ref="AF323:AJ323"/>
    <mergeCell ref="AK323:AP323"/>
    <mergeCell ref="AK321:AP321"/>
    <mergeCell ref="Z317:AE317"/>
    <mergeCell ref="AF319:AJ319"/>
    <mergeCell ref="AF316:AJ316"/>
    <mergeCell ref="B166:K166"/>
    <mergeCell ref="B168:K168"/>
    <mergeCell ref="Q220:T220"/>
    <mergeCell ref="E220:H220"/>
    <mergeCell ref="AM166:AU166"/>
    <mergeCell ref="AQ221:AU221"/>
    <mergeCell ref="U168:AC168"/>
    <mergeCell ref="AO215:AU215"/>
    <mergeCell ref="AN211:AP211"/>
    <mergeCell ref="AQ217:AU218"/>
    <mergeCell ref="AG218:AI218"/>
    <mergeCell ref="U208:Z208"/>
    <mergeCell ref="D264:I264"/>
    <mergeCell ref="J265:R265"/>
    <mergeCell ref="U221:W221"/>
    <mergeCell ref="Q219:T219"/>
    <mergeCell ref="B220:D220"/>
    <mergeCell ref="Q221:T221"/>
    <mergeCell ref="I211:L211"/>
    <mergeCell ref="E219:H219"/>
    <mergeCell ref="C11:C12"/>
    <mergeCell ref="E11:E12"/>
    <mergeCell ref="J130:AU130"/>
    <mergeCell ref="AD186:AL186"/>
    <mergeCell ref="AO164:AU164"/>
    <mergeCell ref="B147:AU147"/>
    <mergeCell ref="L168:T168"/>
    <mergeCell ref="B120:AU120"/>
    <mergeCell ref="AD124:AK124"/>
    <mergeCell ref="B150:AU150"/>
    <mergeCell ref="B414:AU414"/>
    <mergeCell ref="AQ318:AU318"/>
    <mergeCell ref="AF321:AJ321"/>
    <mergeCell ref="AO410:AU410"/>
    <mergeCell ref="AF324:AJ324"/>
    <mergeCell ref="AN384:AU384"/>
    <mergeCell ref="AH412:AU412"/>
    <mergeCell ref="AK320:AP320"/>
    <mergeCell ref="B404:Q404"/>
    <mergeCell ref="AQ211:AU211"/>
    <mergeCell ref="M211:P211"/>
    <mergeCell ref="AN208:AP209"/>
    <mergeCell ref="AN219:AP219"/>
    <mergeCell ref="AD220:AF220"/>
    <mergeCell ref="AN217:AP218"/>
    <mergeCell ref="AQ220:AU220"/>
    <mergeCell ref="AQ219:AU219"/>
    <mergeCell ref="AG211:AI211"/>
    <mergeCell ref="AD208:AI208"/>
    <mergeCell ref="AJ221:AM221"/>
    <mergeCell ref="AJ219:AM219"/>
    <mergeCell ref="AO238:AU238"/>
    <mergeCell ref="Y223:AU223"/>
    <mergeCell ref="AO274:AU274"/>
    <mergeCell ref="Y240:Z240"/>
    <mergeCell ref="AA265:AF265"/>
    <mergeCell ref="AN220:AP220"/>
    <mergeCell ref="AN221:AP221"/>
    <mergeCell ref="AJ220:AM220"/>
    <mergeCell ref="B310:AU310"/>
    <mergeCell ref="AL290:AQ290"/>
    <mergeCell ref="AG290:AK290"/>
    <mergeCell ref="AC290:AF290"/>
    <mergeCell ref="AL291:AQ291"/>
    <mergeCell ref="AQ327:AU327"/>
    <mergeCell ref="P321:Y321"/>
    <mergeCell ref="AF318:AJ318"/>
    <mergeCell ref="AK316:AP316"/>
    <mergeCell ref="Z325:AE325"/>
    <mergeCell ref="J406:Q406"/>
    <mergeCell ref="AF320:AJ320"/>
    <mergeCell ref="P383:S383"/>
    <mergeCell ref="Z320:AE320"/>
    <mergeCell ref="P320:Y320"/>
    <mergeCell ref="B316:O325"/>
    <mergeCell ref="B398:AU398"/>
    <mergeCell ref="P328:Y328"/>
    <mergeCell ref="Z328:AE328"/>
    <mergeCell ref="B405:I405"/>
    <mergeCell ref="P385:S385"/>
    <mergeCell ref="B387:O388"/>
    <mergeCell ref="P387:S387"/>
    <mergeCell ref="T385:AB385"/>
    <mergeCell ref="T388:AB388"/>
    <mergeCell ref="B386:AU386"/>
    <mergeCell ref="AN387:AU387"/>
    <mergeCell ref="B397:AU397"/>
    <mergeCell ref="B389:O390"/>
    <mergeCell ref="Z406:AG406"/>
    <mergeCell ref="R406:Y406"/>
    <mergeCell ref="R404:AG404"/>
    <mergeCell ref="AQ319:AU319"/>
    <mergeCell ref="AQ321:AU321"/>
    <mergeCell ref="T383:AB383"/>
    <mergeCell ref="AH404:AU404"/>
    <mergeCell ref="P384:S384"/>
    <mergeCell ref="T384:AB384"/>
    <mergeCell ref="AC384:AM384"/>
    <mergeCell ref="P314:Y315"/>
    <mergeCell ref="Z316:AE316"/>
    <mergeCell ref="P318:Y318"/>
    <mergeCell ref="AK314:AU314"/>
    <mergeCell ref="AQ315:AU315"/>
    <mergeCell ref="R405:Y405"/>
    <mergeCell ref="AH405:AN405"/>
    <mergeCell ref="Z405:AG405"/>
    <mergeCell ref="AK324:AP324"/>
    <mergeCell ref="AK325:AP325"/>
    <mergeCell ref="B383:O383"/>
    <mergeCell ref="B377:AU377"/>
    <mergeCell ref="AQ325:AU325"/>
    <mergeCell ref="AO405:AU405"/>
    <mergeCell ref="B400:AU400"/>
    <mergeCell ref="AF325:AJ325"/>
    <mergeCell ref="J405:Q405"/>
    <mergeCell ref="B384:O385"/>
    <mergeCell ref="AN383:AU383"/>
    <mergeCell ref="AO402:AU402"/>
    <mergeCell ref="AC383:AM383"/>
    <mergeCell ref="AQ324:AU324"/>
    <mergeCell ref="W290:AB290"/>
    <mergeCell ref="AQ316:AU316"/>
    <mergeCell ref="B124:AC124"/>
    <mergeCell ref="B128:I128"/>
    <mergeCell ref="P325:Y325"/>
    <mergeCell ref="AL124:AU124"/>
    <mergeCell ref="B125:AC125"/>
    <mergeCell ref="AL125:AU125"/>
    <mergeCell ref="AD129:AK129"/>
    <mergeCell ref="AL129:AU129"/>
    <mergeCell ref="B420:AU420"/>
    <mergeCell ref="B290:I290"/>
    <mergeCell ref="AR290:AU290"/>
    <mergeCell ref="Q290:V290"/>
    <mergeCell ref="Y276:AA276"/>
    <mergeCell ref="B160:AU162"/>
    <mergeCell ref="B154:AU156"/>
    <mergeCell ref="B278:L278"/>
    <mergeCell ref="R278:X278"/>
    <mergeCell ref="AB278:AG278"/>
    <mergeCell ref="AH278:AJ278"/>
    <mergeCell ref="B294:AU294"/>
    <mergeCell ref="AO296:AU296"/>
    <mergeCell ref="AO288:AU288"/>
    <mergeCell ref="AB279:AG279"/>
    <mergeCell ref="AH279:AJ279"/>
    <mergeCell ref="AK279:AP279"/>
    <mergeCell ref="B297:I298"/>
    <mergeCell ref="J297:N298"/>
    <mergeCell ref="O297:R298"/>
    <mergeCell ref="S297:AC297"/>
    <mergeCell ref="AD297:AN297"/>
    <mergeCell ref="AO297:AU298"/>
    <mergeCell ref="S298:W298"/>
    <mergeCell ref="X298:AC298"/>
    <mergeCell ref="AD298:AH298"/>
    <mergeCell ref="AI298:AN298"/>
    <mergeCell ref="AI299:AN299"/>
    <mergeCell ref="AO299:AU299"/>
    <mergeCell ref="B299:I299"/>
    <mergeCell ref="J299:N299"/>
    <mergeCell ref="O299:R299"/>
    <mergeCell ref="S299:W299"/>
    <mergeCell ref="X299:AC299"/>
    <mergeCell ref="AD299:AH299"/>
    <mergeCell ref="AO301:AU301"/>
    <mergeCell ref="B303:R304"/>
    <mergeCell ref="S303:AB304"/>
    <mergeCell ref="AC303:AU304"/>
    <mergeCell ref="B305:R305"/>
    <mergeCell ref="S305:AB305"/>
    <mergeCell ref="AC305:AU305"/>
    <mergeCell ref="B308:R308"/>
    <mergeCell ref="S308:AB308"/>
    <mergeCell ref="AC308:AU308"/>
    <mergeCell ref="B306:R306"/>
    <mergeCell ref="S306:AB306"/>
    <mergeCell ref="AC306:AU306"/>
    <mergeCell ref="B307:R307"/>
    <mergeCell ref="S307:AB307"/>
    <mergeCell ref="AC307:AU307"/>
  </mergeCells>
  <hyperlinks>
    <hyperlink ref="X418" r:id="rId1" display="http://dis.kofia.or.kr"/>
    <hyperlink ref="X417" r:id="rId2" display="http://www.midasasset.com/"/>
  </hyperlinks>
  <printOptions horizontalCentered="1"/>
  <pageMargins left="0.2755905511811024" right="0.2755905511811024" top="0.5118110236220472" bottom="0.5511811023622047" header="0.4330708661417323" footer="0.6299212598425197"/>
  <pageSetup fitToHeight="8" horizontalDpi="600" verticalDpi="600" orientation="portrait" paperSize="9" scale="78" r:id="rId4"/>
  <rowBreaks count="5" manualBreakCount="5">
    <brk id="59" max="255" man="1"/>
    <brk id="117" max="255" man="1"/>
    <brk id="157" max="255" man="1"/>
    <brk id="205" max="255" man="1"/>
    <brk id="380" max="255"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외환펀드서비스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shlee</dc:creator>
  <cp:keywords/>
  <dc:description/>
  <cp:lastModifiedBy>mskwak</cp:lastModifiedBy>
  <cp:lastPrinted>2010-01-20T08:17:56Z</cp:lastPrinted>
  <dcterms:created xsi:type="dcterms:W3CDTF">2006-01-26T05:34:25Z</dcterms:created>
  <dcterms:modified xsi:type="dcterms:W3CDTF">2016-07-25T07:33:05Z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